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yamashita\Desktop\"/>
    </mc:Choice>
  </mc:AlternateContent>
  <xr:revisionPtr revIDLastSave="0" documentId="8_{0136914D-4AFF-4EEF-A267-F0229C4388DD}" xr6:coauthVersionLast="47" xr6:coauthVersionMax="47" xr10:uidLastSave="{00000000-0000-0000-0000-000000000000}"/>
  <workbookProtection workbookAlgorithmName="SHA-512" workbookHashValue="ANIB+2hiljNfbJhJxmu8KM5BxC7KM89p7WQpV+eO9vJ1mbGWn5VLnlLoumtc2RptdTgd47HJYBu2QyR3chmXog==" workbookSaltValue="ENGhb+zOHLwpQGdLIT11kA==" workbookSpinCount="100000" lockStructure="1"/>
  <bookViews>
    <workbookView xWindow="28680" yWindow="-120" windowWidth="29040" windowHeight="15840" tabRatio="598" activeTab="5" xr2:uid="{7005A21B-390C-412C-9351-A8DAE0BB6136}"/>
  </bookViews>
  <sheets>
    <sheet name="Customer Info" sheetId="1" r:id="rId1"/>
    <sheet name="Probes and Primers" sheetId="14" r:id="rId2"/>
    <sheet name="Scorpions Primers" sheetId="10" r:id="rId3"/>
    <sheet name="ValuMix for qPCR" sheetId="11" r:id="rId4"/>
    <sheet name="ValuMix for SNP" sheetId="12" r:id="rId5"/>
    <sheet name="Custom Oligos" sheetId="15" r:id="rId6"/>
    <sheet name="Lists" sheetId="4" state="hidden" r:id="rId7"/>
    <sheet name="D" sheetId="16" state="hidden" r:id="rId8"/>
    <sheet name="F" sheetId="17" state="hidden" r:id="rId9"/>
  </sheets>
  <definedNames>
    <definedName name="Beacons_3">Lists!$L$3:$L$5</definedName>
    <definedName name="Beacons_5">Lists!$K$3:$K$19</definedName>
    <definedName name="Beacons_Conc">Lists!$O$3:$O$6</definedName>
    <definedName name="Beacons_Purif">Lists!$M$3:$M$3</definedName>
    <definedName name="Beacons_Scale">Lists!$N$3:$N$5</definedName>
    <definedName name="Beacons5TAM">Lists!$DK$4:$DK$5</definedName>
    <definedName name="BeaconsCFG540">Lists!$DD$4:$DD$5</definedName>
    <definedName name="BeaconsCFO560">Lists!$DH$4:$DH$5</definedName>
    <definedName name="BeaconsCFR590">Lists!$DL$4</definedName>
    <definedName name="BeaconsCFR610">Lists!$DN$4:$DN$5</definedName>
    <definedName name="BeaconsCFR635">Lists!$DO$4</definedName>
    <definedName name="BeaconsCIV550">Lists!$DF$4:$DF$5</definedName>
    <definedName name="BeaconsCy3">Lists!$DJ$4</definedName>
    <definedName name="BeaconsCy5">Lists!$DP$4</definedName>
    <definedName name="BeaconsFAM">Lists!$DB$4:$DB$5</definedName>
    <definedName name="BeaconsHEX">Lists!$DG$4:$DG$5</definedName>
    <definedName name="BeaconsQ570">Lists!$DI$4:$DI$5</definedName>
    <definedName name="BeaconsQ670">Lists!$DQ$4</definedName>
    <definedName name="BeaconsQ705">Lists!$DR$4</definedName>
    <definedName name="BeaconsTET">Lists!$DC$4:$DC$5</definedName>
    <definedName name="BeaconsTJOE">Lists!$DE$4:$DE$5</definedName>
    <definedName name="BeaconsTROX">Lists!$DM$4:$DM$5</definedName>
    <definedName name="BHQ__5TAMRA_BHQ2_D_Longmer">D!$J$38:$J$41</definedName>
    <definedName name="BHQ__5TAMRA_BHQ2_D_Scale">D!$G$38:$G$41</definedName>
    <definedName name="BHQ__CALFluorGold540_BHQ1_D_Longmer">D!$J$11:$J$14</definedName>
    <definedName name="BHQ__CALFluorGold540_BHQ1_D_Scale">D!$G$11:$G$14</definedName>
    <definedName name="BHQ__CALFluorOrange560_BHQ1_D_Longmer">D!$J$27:$J$30</definedName>
    <definedName name="BHQ__CALFluorOrange560_BHQ1_D_Scale">D!$G$27:$G$30</definedName>
    <definedName name="BHQ__CALFluorRed590_BHQ2_D_Longmer">D!$J$42:$J$45</definedName>
    <definedName name="BHQ__CALFluorRed590_BHQ2_D_Scale">D!$G$42:$G$45</definedName>
    <definedName name="BHQ__CALFluorRed610_BHQ2_D_Longmer">D!$J$48:$J$51</definedName>
    <definedName name="BHQ__CALFluorRed610_BHQ2_D_Scale">D!$G$48:$G$51</definedName>
    <definedName name="BHQ__CALFluorRed635_BHQ2_D_Longmer">D!$J$52:$J$54</definedName>
    <definedName name="BHQ__CALFluorRed635_BHQ2_D_Scale">D!$G$52:$G$54</definedName>
    <definedName name="BHQ__CIV550_BHQ1_D_Longmer">D!$J$15:$J$17</definedName>
    <definedName name="BHQ__CIV550_BHQ1_D_Scale">D!$G$15:$G$17</definedName>
    <definedName name="BHQ__CIV550_BHQ2_D_Longmer">D!$J$18:$J$20</definedName>
    <definedName name="BHQ__CIV550_BHQ2_D_Scale">D!$G$18:$G$20</definedName>
    <definedName name="BHQ__CIV550_TAMRA_D_Longmer">D!$J$80:$J$82</definedName>
    <definedName name="BHQ__CIV550_TAMRA_D_Scale">D!$G$80:$G$82</definedName>
    <definedName name="BHQ__Cy3_BHQ2_D_Longmer">D!$J$35:$J$37</definedName>
    <definedName name="BHQ__Cy3_BHQ2_D_Scale">D!$G$35:$G$37</definedName>
    <definedName name="BHQ__Cy5_BHQ2_D_Longmer">D!$J$55:$J$57</definedName>
    <definedName name="BHQ__Cy5_BHQ2_D_Scale">D!$G$55:$G$57</definedName>
    <definedName name="BHQ__FAM_BHQ1_D_Longmer">D!$J$4:$J$6</definedName>
    <definedName name="BHQ__FAM_BHQ1_D_Scale">D!$G$4:$G$6</definedName>
    <definedName name="BHQ__FAM_BHQ1_R_Longmer">D!$J$3</definedName>
    <definedName name="BHQ__FAM_BHQ1_R_Scale">D!$G$3</definedName>
    <definedName name="BHQ__FAM_SpacerC3_D_Longmer">D!$J$83:$J$84</definedName>
    <definedName name="BHQ__FAM_SpacerC3_D_Scale">D!$G$83:$G$84</definedName>
    <definedName name="BHQ__FAM_TAMRA_D_Longmer">D!$J$72:$J$75</definedName>
    <definedName name="BHQ__FAM_TAMRA_D_Scale">D!$G$72:$G$75</definedName>
    <definedName name="BHQ__HEX_BHQ1_D_Longmer">D!$J$23:$J$26</definedName>
    <definedName name="BHQ__HEX_BHQ1_D_Scale">D!$G$23:$G$26</definedName>
    <definedName name="BHQ__Quasar570_BHQ2_D_Longmer">D!$J$31:$J$34</definedName>
    <definedName name="BHQ__Quasar570_BHQ2_D_Scale">D!$G$31:$G$34</definedName>
    <definedName name="BHQ__Quasar670_BHQ2_D_Longmer">D!$J$58:$J$61</definedName>
    <definedName name="BHQ__Quasar670_BHQ2_D_Scale">D!$G$58:$G$61</definedName>
    <definedName name="BHQ__Quasar670_BHQ3_D_Longmer">D!$J$62:$J$65</definedName>
    <definedName name="BHQ__Quasar670_BHQ3_D_Scale">D!$G$62:$G$65</definedName>
    <definedName name="BHQ__Quasar705_BHQ2_D_Longmer">D!$J$66:$J$68</definedName>
    <definedName name="BHQ__Quasar705_BHQ2_D_Scale">D!$G$66:$G$68</definedName>
    <definedName name="BHQ__Quasar705_BHQ3_D_Longmer">D!$J$69:$J$71</definedName>
    <definedName name="BHQ__Quasar705_BHQ3_D_Scale">D!$G$69:$G$71</definedName>
    <definedName name="BHQ__TET_BHQ1_D_Longmer">D!$J$7:$J$10</definedName>
    <definedName name="BHQ__TET_BHQ1_D_Scale">D!$G$7:$G$10</definedName>
    <definedName name="BHQ__TET_TAMRA_D_Longmer">D!$J$76:$J$79</definedName>
    <definedName name="BHQ__TET_TAMRA_D_Scale">D!$G$76:$G$79</definedName>
    <definedName name="BHQ__TJOE_BHQ1_D_Longmer">D!$J$21:$J$22</definedName>
    <definedName name="BHQ__TJOE_BHQ1_D_Scale">D!$G$21:$G$22</definedName>
    <definedName name="BHQ__TROX_BHQ2_D_Longmer">D!$J$46:$J$47</definedName>
    <definedName name="BHQ__TROX_BHQ2_D_Scale">D!$G$46:$G$47</definedName>
    <definedName name="BHQ_3">Lists!$B$3:$B$7</definedName>
    <definedName name="BHQ_5">Lists!$A$3:$A$19</definedName>
    <definedName name="BHQ_Conc">Lists!$E$3:$E$6</definedName>
    <definedName name="BHQ_Purif">Lists!$C$4</definedName>
    <definedName name="BHQ_Purif2">Lists!$C$3:$C$4</definedName>
    <definedName name="BHQ_Scale">Lists!$D$3:$D$7</definedName>
    <definedName name="BHQ5TAM">Lists!$EP$4</definedName>
    <definedName name="BHQCFG540">Lists!$EI$4</definedName>
    <definedName name="BHQCFO560">Lists!$EM$4</definedName>
    <definedName name="BHQCFR590">Lists!$EQ$4</definedName>
    <definedName name="BHQCFR610">Lists!$ES$4</definedName>
    <definedName name="BHQCFR635">Lists!$ET$4</definedName>
    <definedName name="BHQCIV550">Lists!$EK$4:$EK$6</definedName>
    <definedName name="BHQCy3">Lists!$EO$4</definedName>
    <definedName name="BHQCy5">Lists!$EU$4</definedName>
    <definedName name="BHQFAM">Lists!$EG$4:$EG$6</definedName>
    <definedName name="BHQHEX">Lists!$EL$4</definedName>
    <definedName name="BHQnova__CALFluorGold540_BHQ1nova_D_Longmer">D!$J$94:$J$97</definedName>
    <definedName name="BHQnova__CALFluorGold540_BHQ1nova_D_Scale">D!$G$94:$G$97</definedName>
    <definedName name="BHQnova__CALFluorOrange560_BHQ1nova_D_Longmer">D!$J$102:$J$105</definedName>
    <definedName name="BHQnova__CALFluorOrange560_BHQ1nova_D_Scale">D!$G$102:$G$105</definedName>
    <definedName name="BHQnova__FAM_BHQ1nova_D_Longmer">D!$J$86:$J$89</definedName>
    <definedName name="BHQnova__FAM_BHQ1nova_D_Scale">D!$G$86:$G$89</definedName>
    <definedName name="BHQnova__HEX_BHQ1nova_D_Longmer">D!$J$98:$J$101</definedName>
    <definedName name="BHQnova__HEX_BHQ1nova_D_Scale">D!$G$98:$G$101</definedName>
    <definedName name="BHQnova__TET_BHQ1nova_D_Longmer">D!$J$90:$J$93</definedName>
    <definedName name="BHQnova__TET_BHQ1nova_D_Scale">D!$G$90:$G$93</definedName>
    <definedName name="BHQnova_3">Lists!$Q$3:$Q$3</definedName>
    <definedName name="BHQnova_5">Lists!$P$3:$P$7</definedName>
    <definedName name="BHQnova_Conc">Lists!$T$3:$T$5</definedName>
    <definedName name="BHQnova_Purif">Lists!$R$3:$R$3</definedName>
    <definedName name="BHQnova_Scale">Lists!$S$3:$S$6</definedName>
    <definedName name="BHQnovaCFG540">Lists!$DV$4</definedName>
    <definedName name="BHQnovaCFO560">Lists!$DX$4</definedName>
    <definedName name="BHQnovaFAM">Lists!$DT$4</definedName>
    <definedName name="BHQnovaHEX">Lists!$DW$4</definedName>
    <definedName name="BHQnovaTET">Lists!$DU$4</definedName>
    <definedName name="BHQplus__CALFluorGold540_BHQ1plus_R_Longmer">D!$J$113:$J$115</definedName>
    <definedName name="BHQplus__CALFluorGold540_BHQ1plus_R_Scale">D!$G$113:$G$115</definedName>
    <definedName name="BHQplus__CALFluorOrange560_BHQ1plus_R_Longmer">D!$J$125:$J$127</definedName>
    <definedName name="BHQplus__CALFluorOrange560_BHQ1plus_R_Scale">D!$G$125:$G$127</definedName>
    <definedName name="BHQplus__CALFluorRed610_BHQ2plus_R_Longmer">D!$J$128:$J$130</definedName>
    <definedName name="BHQplus__CALFluorRed610_BHQ2plus_R_Scale">D!$G$128:$G$130</definedName>
    <definedName name="BHQplus__CIV550_BHQ1plus_R_Longmer">D!$J$116:$J$118</definedName>
    <definedName name="BHQplus__CIV550_BHQ1plus_R_Scale">D!$G$116:$G$118</definedName>
    <definedName name="BHQplus__CIV550_BHQ2plus_R_Longmer">D!$J$119:$J$121</definedName>
    <definedName name="BHQplus__CIV550_BHQ2plus_R_Scale">D!$G$119:$G$121</definedName>
    <definedName name="BHQplus__FAM_BHQ1plus_R_Longmer">D!$J$107:$J$109</definedName>
    <definedName name="BHQplus__FAM_BHQ1plus_R_Scale">D!$G$107:$G$109</definedName>
    <definedName name="BHQplus__HEX_BHQ1plus_R_Longmer">D!$J$122:$J$124</definedName>
    <definedName name="BHQplus__HEX_BHQ1plus_R_Scale">D!$G$122:$G$124</definedName>
    <definedName name="BHQplus__Quasar670_BHQ2plus_R_Longmer">D!$J$131:$J$133</definedName>
    <definedName name="BHQplus__Quasar670_BHQ2plus_R_Scale">D!$G$131:$G$133</definedName>
    <definedName name="BHQplus__TET_BHQ1plus_R_Longmer">D!$J$110:$J$112</definedName>
    <definedName name="BHQplus__TET_BHQ1plus_R_Scale">D!$G$110:$G$112</definedName>
    <definedName name="BHQplus_3">Lists!$G$3:$G$4</definedName>
    <definedName name="BHQplus_5">Lists!$F$3:$F$10</definedName>
    <definedName name="BHQplus_Conc">Lists!$J$3:$J$7</definedName>
    <definedName name="BHQplus_Purif">Lists!$H$3:$H$3</definedName>
    <definedName name="BHQplus_Scale">Lists!$I$3:$I$5</definedName>
    <definedName name="BHQplusCFG540">Lists!$CU$4</definedName>
    <definedName name="BHQplusCFO560">Lists!$CX$4</definedName>
    <definedName name="BHQplusCFR610">Lists!$CY$4</definedName>
    <definedName name="BHQplusCIV550">Lists!$CV$4:$CV$5</definedName>
    <definedName name="BHQplusFAM">Lists!$CS$4</definedName>
    <definedName name="BHQplusHEX">Lists!$CW$4</definedName>
    <definedName name="BHQplusQ670">Lists!$CZ$4</definedName>
    <definedName name="BHQplusTET">Lists!$CT$4</definedName>
    <definedName name="BHQQ570">Lists!$EN$4</definedName>
    <definedName name="BHQQ670">Lists!$EV$4:$EV$5</definedName>
    <definedName name="BHQQ705">Lists!$EW$4:$EW$5</definedName>
    <definedName name="BHQTET">Lists!$EH$4:$EH$5</definedName>
    <definedName name="BHQTJOE">Lists!$EJ$4</definedName>
    <definedName name="BHQTROX">Lists!$ER$4</definedName>
    <definedName name="Diluent">Lists!$BC$3:$BC$6</definedName>
    <definedName name="DiluentMGB">Lists!$BC$9:$BC$11</definedName>
    <definedName name="Format">Lists!$BD$3:$BD$4</definedName>
    <definedName name="LNA__5TAMRA_BHQ2_D_Longmer">D!$J$182:$J$184</definedName>
    <definedName name="LNA__5TAMRA_BHQ2_D_Scale">D!$G$182:$G$184</definedName>
    <definedName name="LNA__CALFluorGold540_BHQ1_D_Longmer">D!$J$162:$J$164</definedName>
    <definedName name="LNA__CALFluorGold540_BHQ1_D_Scale">D!$G$162:$G$164</definedName>
    <definedName name="LNA__CALFluorOrange560_BHQ1_D_Longmer">D!$J$173:$J$175</definedName>
    <definedName name="LNA__CALFluorOrange560_BHQ1_D_Scale">D!$G$173:$G$175</definedName>
    <definedName name="LNA__CALFluorRed590_BHQ2_D_Longmer">D!$J$185:$J$187</definedName>
    <definedName name="LNA__CALFluorRed590_BHQ2_D_Scale">D!$G$185:$G$187</definedName>
    <definedName name="LNA__CALFluorRed610_BHQ2_D_Longmer">D!$J$190:$J$192</definedName>
    <definedName name="LNA__CALFluorRed610_BHQ2_D_Scale">D!$G$190:$G$192</definedName>
    <definedName name="LNA__CALFluorRed635_BHQ2_D_Longmer">D!$J$193:$J$195</definedName>
    <definedName name="LNA__CALFluorRed635_BHQ2_D_Scale">D!$G$193:$G$195</definedName>
    <definedName name="LNA__CIV550_BHQ1_D_Longmer">D!$J$165:$J$167</definedName>
    <definedName name="LNA__CIV550_BHQ1_D_Scale">D!$G$165:$G$167</definedName>
    <definedName name="LNA__Cy3_BHQ2_D_Longmer">D!$J$179:$J$181</definedName>
    <definedName name="LNA__Cy3_BHQ2_D_Scale">D!$G$179:$G$181</definedName>
    <definedName name="LNA__Cy5_BHQ2_D_Longmer">D!$J$196:$J$198</definedName>
    <definedName name="LNA__Cy5_BHQ2_D_Scale">D!$G$196:$G$198</definedName>
    <definedName name="LNA__FAM_BHQ1_D_Longmer">D!$J$154:$J$156</definedName>
    <definedName name="LNA__FAM_BHQ1_D_Scale">D!$G$154:$G$156</definedName>
    <definedName name="LNA__FAM_SpacerC3_D_Longmer">D!$J$157:$J$158</definedName>
    <definedName name="LNA__FAM_SpacerC3_D_Scale">D!$G$157:$G$158</definedName>
    <definedName name="LNA__HEX_BHQ1_D_Longmer">D!$J$170:$J$172</definedName>
    <definedName name="LNA__HEX_BHQ1_D_Scale">D!$G$170:$G$172</definedName>
    <definedName name="LNA__Quasar570_BHQ2_D_Longmer">D!$J$176:$J$178</definedName>
    <definedName name="LNA__Quasar570_BHQ2_D_Scale">D!$G$176:$G$178</definedName>
    <definedName name="LNA__Quasar670_BHQ2_D_Longmer">D!$J$199:$J$201</definedName>
    <definedName name="LNA__Quasar670_BHQ2_D_Scale">D!$G$199:$G$201</definedName>
    <definedName name="LNA__Quasar670_BHQ3_D_Longmer">D!$J$202:$J$204</definedName>
    <definedName name="LNA__Quasar670_BHQ3_D_Scale">D!$G$202:$G$204</definedName>
    <definedName name="LNA__Quasar705_BHQ2_D_Longmer">D!$J$205:$J$207</definedName>
    <definedName name="LNA__Quasar705_BHQ2_D_Scale">D!$G$205:$G$207</definedName>
    <definedName name="LNA__Quasar705_BHQ3_D_Longmer">D!$J$208:$J$210</definedName>
    <definedName name="LNA__Quasar705_BHQ3_D_Scale">D!$G$208:$G$210</definedName>
    <definedName name="LNA__TET_BHQ1_D_Longmer">D!$J$159:$J$161</definedName>
    <definedName name="LNA__TET_BHQ1_D_Scale">D!$G$159:$G$161</definedName>
    <definedName name="LNA__TJOE_BHQ1_D_Longmer">D!$J$168:$J$169</definedName>
    <definedName name="LNA__TJOE_BHQ1_D_Scale">D!$G$168:$G$169</definedName>
    <definedName name="LNA__TROX_BHQ2_D_Longmer">D!$J$188:$J$189</definedName>
    <definedName name="LNA__TROX_BHQ2_D_Scale">D!$G$188:$G$189</definedName>
    <definedName name="LNA_3">Lists!$AF$3:$AF$7</definedName>
    <definedName name="LNA_5">Lists!$AE$3:$AE$19</definedName>
    <definedName name="LNA_Conc">Lists!$AI$3:$AI$6</definedName>
    <definedName name="LNA_Purif">Lists!$AG$3:$AG$3</definedName>
    <definedName name="LNA_Scale">Lists!$AH$3:$AH$7</definedName>
    <definedName name="LNA5TAM">Lists!$FH$4</definedName>
    <definedName name="LNACFG540">Lists!$FA$4</definedName>
    <definedName name="LNACFO560">Lists!$FE$4</definedName>
    <definedName name="LNACFR590">Lists!$FI$4</definedName>
    <definedName name="LNACFR610">Lists!$FK$4</definedName>
    <definedName name="LNACFR635">Lists!$FL$4</definedName>
    <definedName name="LNACIV550">Lists!$FC$4</definedName>
    <definedName name="LNACy3">Lists!$FG$4</definedName>
    <definedName name="LNACy5">Lists!$FM$4</definedName>
    <definedName name="LNAFAM">Lists!$EY$4:$EY$5</definedName>
    <definedName name="LNAHEX">Lists!$FD$4</definedName>
    <definedName name="LNAQ570">Lists!$FF$4</definedName>
    <definedName name="LNAQ670">Lists!$FN$4:$FN$5</definedName>
    <definedName name="LNAQ705">Lists!$FO$4:$FO$5</definedName>
    <definedName name="LNATET">Lists!$EZ$4</definedName>
    <definedName name="LNATJOE">Lists!$FB$4</definedName>
    <definedName name="LNATROX">Lists!$FJ$4</definedName>
    <definedName name="MGB__CALFluorGold540_MGBEDQ_R_Longmer">D!$J$141:$J$143</definedName>
    <definedName name="MGB__CALFluorGold540_MGBEDQ_R_Scale">D!$G$141:$G$143</definedName>
    <definedName name="MGB__CALFluorOrange560_MGBEDQ_R_Longmer">D!$J$150:$J$152</definedName>
    <definedName name="MGB__CALFluorOrange560_MGBEDQ_R_Scale">D!$G$150:$G$152</definedName>
    <definedName name="MGB__CIV550_MGBEDQ_R_Longmer">D!$J$144:$J$146</definedName>
    <definedName name="MGB__CIV550_MGBEDQ_R_Scale">D!$G$144:$G$146</definedName>
    <definedName name="MGB__FAM_MGBEDQ_R_Longmer">D!$J$135:$J$137</definedName>
    <definedName name="MGB__FAM_MGBEDQ_R_Scale">D!$G$135:$G$137</definedName>
    <definedName name="MGB__HEX_MGBEDQ_R_Longmer">D!$J$147:$J$149</definedName>
    <definedName name="MGB__HEX_MGBEDQ_R_Scale">D!$G$147:$G$149</definedName>
    <definedName name="MGB__TET_MGBEDQ_R_Longmer">D!$J$138:$J$140</definedName>
    <definedName name="MGB__TET_MGBEDQ_R_Scale">D!$G$138:$G$140</definedName>
    <definedName name="MGB_3">Lists!$V$3:$V$3</definedName>
    <definedName name="MGB_5">Lists!$U$3:$U$8</definedName>
    <definedName name="MGB_Conc">Lists!$Y$3:$Y$7</definedName>
    <definedName name="MGB_Purif">Lists!$W$3:$W$3</definedName>
    <definedName name="MGB_Scale">Lists!$X$3:$X$5</definedName>
    <definedName name="MGBCFG540">Lists!$EB$4</definedName>
    <definedName name="MGBCFO560">Lists!$EE$4</definedName>
    <definedName name="MGBCIV550">Lists!$EC$4</definedName>
    <definedName name="MGBFAM">Lists!$DZ$4</definedName>
    <definedName name="MGBHEX">Lists!$ED$4</definedName>
    <definedName name="MGBTET">Lists!$EA$4</definedName>
    <definedName name="MinMaxConc_10">D!$X$6:$AD$6</definedName>
    <definedName name="MinMaxConc_100">D!$X$19:$AC$19</definedName>
    <definedName name="MinMaxConc_12">D!$X$7:$AD$7</definedName>
    <definedName name="MinMaxConc_15">D!$X$8:$AD$8</definedName>
    <definedName name="MinMaxConc_2">D!$X$3:$AB$3</definedName>
    <definedName name="MinMaxConc_20">D!$X$9:$AD$9</definedName>
    <definedName name="MinMaxConc_200">D!$X$20:$AC$20</definedName>
    <definedName name="MinMaxConc_25">D!$X$10:$AD$10</definedName>
    <definedName name="MinMaxConc_250">D!$X$21:$AB$21</definedName>
    <definedName name="MinMaxConc_3">D!$X$4:$AB$4</definedName>
    <definedName name="MinMaxConc_30">D!$X$11:$AD$11</definedName>
    <definedName name="MinMaxConc_300">D!$X$22:$AB$22</definedName>
    <definedName name="MinMaxConc_35">D!$X$12:$AD$12</definedName>
    <definedName name="MinMaxConc_40">D!$X$13:$AD$13</definedName>
    <definedName name="MinMaxConc_400">D!$X$23:$AB$23</definedName>
    <definedName name="MinMaxConc_45">D!$X$14:$AD$14</definedName>
    <definedName name="MinMaxConc_5">D!$X$5:$AC$5</definedName>
    <definedName name="MinMaxConc_50">D!$X$15:$AD$15</definedName>
    <definedName name="MinMaxConc_60">D!$X$16:$AD$16</definedName>
    <definedName name="MinMaxConc_75">D!$X$17:$AD$17</definedName>
    <definedName name="MinMaxConc_80">D!$X$18:$AD$18</definedName>
    <definedName name="Molecular_Beacon__5TAMRA_BHQ2_D_Longmer">D!$J$257:$J$259</definedName>
    <definedName name="Molecular_Beacon__5TAMRA_BHQ2_D_Scale">D!$G$257:$G$259</definedName>
    <definedName name="Molecular_Beacon__5TAMRA_Dabcyl_D_Longmer">D!$J$260:$J$262</definedName>
    <definedName name="Molecular_Beacon__5TAMRA_Dabcyl_D_Scale">D!$G$260:$G$262</definedName>
    <definedName name="Molecular_Beacon__CALFluorGold540_BHQ1_D_Longmer">D!$J$224:$J$226</definedName>
    <definedName name="Molecular_Beacon__CALFluorGold540_BHQ1_D_Scale">D!$G$224:$G$226</definedName>
    <definedName name="Molecular_Beacon__CALFluorGold540_Dabcyl_D_Longmer">D!$J$227:$J$229</definedName>
    <definedName name="Molecular_Beacon__CALFluorGold540_Dabcyl_D_Scale">D!$G$227:$G$229</definedName>
    <definedName name="Molecular_Beacon__CALFluorOrange560_BHQ1_D_Longmer">D!$J$242:$J$244</definedName>
    <definedName name="Molecular_Beacon__CALFluorOrange560_BHQ1_D_Scale">D!$G$242:$G$244</definedName>
    <definedName name="Molecular_Beacon__CALFluorOrange560_Dabcyl_D_Longmer">D!$J$245:$J$247</definedName>
    <definedName name="Molecular_Beacon__CALFluorOrange560_Dabcyl_D_Scale">D!$G$245:$G$247</definedName>
    <definedName name="Molecular_Beacon__CALFluorRed590_BHQ2_D_Longmer">D!$J$263:$J$265</definedName>
    <definedName name="Molecular_Beacon__CALFluorRed590_BHQ2_D_Scale">D!$G$263:$G$265</definedName>
    <definedName name="Molecular_Beacon__CALFluorRed610_BHQ2_D_Longmer">D!$J$270:$J$272</definedName>
    <definedName name="Molecular_Beacon__CALFluorRed610_BHQ2_D_Scale">D!$G$270:$G$272</definedName>
    <definedName name="Molecular_Beacon__CALFluorRed610_Dabcyl_D_Longmer">D!$J$273:$J$275</definedName>
    <definedName name="Molecular_Beacon__CALFluorRed610_Dabcyl_D_Scale">D!$G$273:$G$275</definedName>
    <definedName name="Molecular_Beacon__CALFluorRed635_BHQ2_D_Longmer">D!$J$276:$J$278</definedName>
    <definedName name="Molecular_Beacon__CALFluorRed635_BHQ2_D_Scale">D!$G$276:$G$278</definedName>
    <definedName name="Molecular_Beacon__CIV550_BHQ1_D_Longmer">D!$J$230:$J$232</definedName>
    <definedName name="Molecular_Beacon__CIV550_BHQ1_D_Scale">D!$G$230:$G$232</definedName>
    <definedName name="Molecular_Beacon__CIV550_Dabcyl_D_Longmer">D!$J$233:$J$235</definedName>
    <definedName name="Molecular_Beacon__CIV550_Dabcyl_D_Scale">D!$G$233:$G$235</definedName>
    <definedName name="Molecular_Beacon__Cy3_BHQ2_D_Longmer">D!$J$254:$J$256</definedName>
    <definedName name="Molecular_Beacon__Cy3_BHQ2_D_Scale">D!$G$254:$G$256</definedName>
    <definedName name="Molecular_Beacon__Cy5_BHQ2_D_Longmer">D!$J$279:$J$281</definedName>
    <definedName name="Molecular_Beacon__Cy5_BHQ2_D_Scale">D!$G$279:$G$281</definedName>
    <definedName name="Molecular_Beacon__FAM_BHQ1_D_Longmer">D!$J$212:$J$214</definedName>
    <definedName name="Molecular_Beacon__FAM_BHQ1_D_Scale">D!$G$212:$G$214</definedName>
    <definedName name="Molecular_Beacon__FAM_Dabcyl_D_Longmer">D!$J$215:$J$217</definedName>
    <definedName name="Molecular_Beacon__FAM_Dabcyl_D_Scale">D!$G$215:$G$217</definedName>
    <definedName name="Molecular_Beacon__HEX_BHQ1_D_Longmer">D!$J$236:$J$238</definedName>
    <definedName name="Molecular_Beacon__HEX_BHQ1_D_Scale">D!$G$236:$G$238</definedName>
    <definedName name="Molecular_Beacon__HEX_Dabcyl_D_Longmer">D!$J$239:$J$241</definedName>
    <definedName name="Molecular_Beacon__HEX_Dabcyl_D_Scale">D!$G$239:$G$241</definedName>
    <definedName name="Molecular_Beacon__Quasar570_BHQ2_D_Longmer">D!$J$248:$J$250</definedName>
    <definedName name="Molecular_Beacon__Quasar570_BHQ2_D_Scale">D!$G$248:$G$250</definedName>
    <definedName name="Molecular_Beacon__Quasar570_Dabcyl_D_Longmer">D!$J$251:$J$253</definedName>
    <definedName name="Molecular_Beacon__Quasar570_Dabcyl_D_Scale">D!$G$251:$G$253</definedName>
    <definedName name="Molecular_Beacon__Quasar670_BHQ2_D_Longmer">D!$J$282:$J$284</definedName>
    <definedName name="Molecular_Beacon__Quasar670_BHQ2_D_Scale">D!$G$282:$G$284</definedName>
    <definedName name="Molecular_Beacon__Quasar705_BHQ2_D_Longmer">D!$J$285:$J$287</definedName>
    <definedName name="Molecular_Beacon__Quasar705_BHQ2_D_Scale">D!$G$285:$G$287</definedName>
    <definedName name="Molecular_Beacon__TET_BHQ1_D_Longmer">D!$J$218:$J$220</definedName>
    <definedName name="Molecular_Beacon__TET_BHQ1_D_Scale">D!$G$218:$G$220</definedName>
    <definedName name="Molecular_Beacon__TET_Dabcyl_D_Longmer">D!$J$221:$J$223</definedName>
    <definedName name="Molecular_Beacon__TET_Dabcyl_D_Scale">D!$G$221:$G$223</definedName>
    <definedName name="Molecular_Beacon__TJOE_BHQ1_D_Longmer">D!$J$288:$J$289</definedName>
    <definedName name="Molecular_Beacon__TJOE_BHQ1_D_Scale">D!$G$288:$G$289</definedName>
    <definedName name="Molecular_Beacon__TJOE_Dabcyl_D_Longmer">D!$J$290:$J$291</definedName>
    <definedName name="Molecular_Beacon__TJOE_Dabcyl_D_Scale">D!$G$290:$G$291</definedName>
    <definedName name="Molecular_Beacon__TROX_BHQ2_D_Longmer">D!$J$266:$J$267</definedName>
    <definedName name="Molecular_Beacon__TROX_BHQ2_D_Scale">D!$G$266:$G$267</definedName>
    <definedName name="Molecular_Beacon__TROX_Dabcyl_D_Longmer">D!$J$268:$J$269</definedName>
    <definedName name="Molecular_Beacon__TROX_Dabcyl_D_Scale">D!$G$268:$G$269</definedName>
    <definedName name="Oligo_3">Lists!$AY$3:$AY$50</definedName>
    <definedName name="Oligo_5">Lists!$AX$3:$AX$62</definedName>
    <definedName name="Oligo_Conc">Lists!$BB$3:$BB$4</definedName>
    <definedName name="Oligo_Purif">Lists!$AZ$3:$AZ$7</definedName>
    <definedName name="Oligo_Scale">Lists!$BA$3:$BA$5</definedName>
    <definedName name="Primers____AX_Longmer">D!$J$303:$J$304</definedName>
    <definedName name="Primers____AX_Scale">D!$G$303:$G$304</definedName>
    <definedName name="Primers____Dua_Longmer">D!$J$301:$J$302</definedName>
    <definedName name="Primers____Dua_Scale">D!$G$301:$G$302</definedName>
    <definedName name="Primers____RP_Longmer">D!$J$296:$J$297</definedName>
    <definedName name="Primers____RP_Scale">D!$G$296:$G$297</definedName>
    <definedName name="Primers____RPC_Longmer">D!$J$298:$J$300</definedName>
    <definedName name="Primers____RPC_Scale">D!$G$298:$G$300</definedName>
    <definedName name="Primers____Sal_Longmer">D!$J$293:$J$295</definedName>
    <definedName name="Primers____Sal_Scale">D!$G$293:$G$295</definedName>
    <definedName name="Primers__AminoC12__AX_Longmer">D!$J$317:$J$319</definedName>
    <definedName name="Primers__AminoC12__AX_Scale">D!$G$317:$G$319</definedName>
    <definedName name="Primers__AminoC12__Dua_Longmer">D!$J$314:$J$316</definedName>
    <definedName name="Primers__AminoC12__Dua_Scale">D!$G$314:$G$316</definedName>
    <definedName name="Primers__AminoC12__RP_Longmer">D!$J$308:$J$310</definedName>
    <definedName name="Primers__AminoC12__RP_Scale">D!$G$308:$G$310</definedName>
    <definedName name="Primers__AminoC12__RPC_Longmer">D!$J$311:$J$313</definedName>
    <definedName name="Primers__AminoC12__RPC_Scale">D!$G$311:$G$313</definedName>
    <definedName name="Primers__AminoC12__Sal_Longmer">D!$J$305:$J$307</definedName>
    <definedName name="Primers__AminoC12__Sal_Scale">D!$G$305:$G$307</definedName>
    <definedName name="Primers__AminoC6__AX_Longmer">D!$J$332:$J$334</definedName>
    <definedName name="Primers__AminoC6__AX_Scale">D!$G$332:$G$334</definedName>
    <definedName name="Primers__AminoC6__Dua_Longmer">D!$J$329:$J$331</definedName>
    <definedName name="Primers__AminoC6__Dua_Scale">D!$G$329:$G$331</definedName>
    <definedName name="Primers__AminoC6__RP_Longmer">D!$J$323:$J$325</definedName>
    <definedName name="Primers__AminoC6__RP_Scale">D!$G$323:$G$325</definedName>
    <definedName name="Primers__AminoC6__RPC_Longmer">D!$J$326:$J$328</definedName>
    <definedName name="Primers__AminoC6__RPC_Scale">D!$G$326:$G$328</definedName>
    <definedName name="Primers__AminoC6__Sal_Longmer">D!$J$320:$J$322</definedName>
    <definedName name="Primers__AminoC6__Sal_Scale">D!$G$320:$G$322</definedName>
    <definedName name="Primers__Biotin__AX_Longmer">D!$J$347:$J$349</definedName>
    <definedName name="Primers__Biotin__AX_Scale">D!$G$347:$G$349</definedName>
    <definedName name="Primers__Biotin__Dua_Longmer">D!$J$344:$J$346</definedName>
    <definedName name="Primers__Biotin__Dua_Scale">D!$G$344:$G$346</definedName>
    <definedName name="Primers__Biotin__RP_Longmer">D!$J$338:$J$340</definedName>
    <definedName name="Primers__Biotin__RP_Scale">D!$G$338:$G$340</definedName>
    <definedName name="Primers__Biotin__RPC_Longmer">D!$J$341:$J$343</definedName>
    <definedName name="Primers__Biotin__RPC_Scale">D!$G$341:$G$343</definedName>
    <definedName name="Primers__Biotin__Sal_Longmer">D!$J$335:$J$337</definedName>
    <definedName name="Primers__Biotin__Sal_Scale">D!$G$335:$G$337</definedName>
    <definedName name="Primers__Phos__AX_Longmer">D!$J$362:$J$364</definedName>
    <definedName name="Primers__Phos__AX_Scale">D!$G$362:$G$364</definedName>
    <definedName name="Primers__Phos__Dua_Longmer">D!$J$359:$J$361</definedName>
    <definedName name="Primers__Phos__Dua_Scale">D!$G$359:$G$361</definedName>
    <definedName name="Primers__Phos__RP_Longmer">D!$J$353:$J$355</definedName>
    <definedName name="Primers__Phos__RP_Scale">D!$G$353:$G$355</definedName>
    <definedName name="Primers__Phos__RPC_Longmer">D!$J$356:$J$358</definedName>
    <definedName name="Primers__Phos__RPC_Scale">D!$G$356:$G$358</definedName>
    <definedName name="Primers__Phos__Sal_Longmer">D!$J$350:$J$352</definedName>
    <definedName name="Primers__Phos__Sal_Scale">D!$G$350:$G$352</definedName>
    <definedName name="Primers_5">Lists!$BE$3:$BE$6</definedName>
    <definedName name="Primers_Conc">Lists!$BH$3:$BH$4</definedName>
    <definedName name="Primers_Purif">Lists!$BF$3:$BF$7</definedName>
    <definedName name="Primers_Scale">Lists!$BG$3:$BG$5</definedName>
    <definedName name="Probes_Data">D!$D$1:$H$364</definedName>
    <definedName name="Product_Family">Lists!$BR$3:$BR$9</definedName>
    <definedName name="qPCR_MinMaxConc_.5">D!$X$29:$Z$29</definedName>
    <definedName name="qPCR_MinMaxConc_20">D!$X$31:$AE$31</definedName>
    <definedName name="qPCR_MinMaxConc_5">D!$X$30:$AD$30</definedName>
    <definedName name="Scorp_CFG540">Lists!$FR$4</definedName>
    <definedName name="Scorp_CFO560">Lists!$FS$4</definedName>
    <definedName name="Scorp_CFR590">Lists!$FV$4</definedName>
    <definedName name="Scorp_CFR610">Lists!$FW$4</definedName>
    <definedName name="Scorp_CFR635">Lists!$FX$4</definedName>
    <definedName name="Scorp_FAM">Lists!$FQ$4</definedName>
    <definedName name="Scorp_Q570">Lists!$FT$4</definedName>
    <definedName name="Scorp_Q670">Lists!$FY$4</definedName>
    <definedName name="Scorp_Q705">Lists!$FZ$4</definedName>
    <definedName name="Scorp_TAM">Lists!$FU$4</definedName>
    <definedName name="Scorpion_5TAMRA_BHQ2_Longmer">D!$S$11:$S$12</definedName>
    <definedName name="Scorpion_5TAMRA_BHQ2_Scale">D!$Q$11:$Q$12</definedName>
    <definedName name="Scorpion_CALFluorGold540_BHQ1_Longmer">D!$S$5:$S$6</definedName>
    <definedName name="Scorpion_CALFluorGold540_BHQ1_Scale">D!$Q$5:$Q$6</definedName>
    <definedName name="Scorpion_CALFluorOrange560_BHQ1_Longmer">D!$S$7:$S$8</definedName>
    <definedName name="Scorpion_CALFluorOrange560_BHQ1_Scale">D!$Q$7:$Q$8</definedName>
    <definedName name="Scorpion_CALFluorRed590_BHQ2_Longmer">D!$S$13:$S$14</definedName>
    <definedName name="Scorpion_CALFluorRed590_BHQ2_Scale">D!$Q$13:$Q$14</definedName>
    <definedName name="Scorpion_CALFluorRed610_BHQ2_Longmer">D!$S$15:$S$16</definedName>
    <definedName name="Scorpion_CALFluorRed610_BHQ2_Scale">D!$Q$15:$Q$16</definedName>
    <definedName name="Scorpion_CALFluorRed635_BHQ2_Longmer">D!$S$17:$S$18</definedName>
    <definedName name="Scorpion_CALFluorRed635_BHQ2_Scale">D!$Q$17:$Q$18</definedName>
    <definedName name="Scorpion_FAM_BHQ1_Longmer">D!$S$3:$S$4</definedName>
    <definedName name="Scorpion_FAM_BHQ1_Scale">D!$Q$3:$Q$4</definedName>
    <definedName name="Scorpion_Quasar570_BHQ2_Longmer">D!$S$9:$S$10</definedName>
    <definedName name="Scorpion_Quasar570_BHQ2_Scale">D!$Q$9:$Q$10</definedName>
    <definedName name="Scorpion_Quasar670_BHQ2_Longmer">D!$S$19:$S$20</definedName>
    <definedName name="Scorpion_Quasar670_BHQ2_Scale">D!$Q$19:$Q$20</definedName>
    <definedName name="Scorpion_Quasar705_BHQ2_Longmer">D!$S$21:$S$22</definedName>
    <definedName name="Scorpion_Quasar705_BHQ2_Scale">D!$Q$21:$Q$22</definedName>
    <definedName name="SNP_MinMaxConc_12">D!$X$27:$AF$27</definedName>
    <definedName name="SNP_MinMaxConc_2">D!$X$25:$AD$25</definedName>
    <definedName name="SNP_MinMaxConc_5">D!$X$26:$AE$26</definedName>
    <definedName name="tblSynScale">Lists!$BJ$3:$BP$9</definedName>
    <definedName name="ValuMix_CFG540">Lists!$GD$4:$GD$6</definedName>
    <definedName name="ValuMix_CFO560">Lists!$GG$4:$GG$6</definedName>
    <definedName name="ValuMix_CFR610">Lists!$GH$4:$GH$5</definedName>
    <definedName name="ValuMix_CIV550">Lists!$GE$4:$GE$6</definedName>
    <definedName name="ValuMix_FAM">Lists!$GB$4:$GB$7</definedName>
    <definedName name="ValuMix_HEX">Lists!$GF$4:$GF$6</definedName>
    <definedName name="ValuMix_Quasar670">Lists!$GI$4:$GI$5</definedName>
    <definedName name="ValuMix_TET">Lists!$GC$4:$GC$6</definedName>
    <definedName name="ValuMixqPCR_CALFluorGold540_BHQ1_Scale">D!$Q$40:$Q$41</definedName>
    <definedName name="ValuMixqPCR_CALFluorGold540_BHQ1plus_Scale">D!$Q$42:$Q$43</definedName>
    <definedName name="ValuMixqPCR_CALFluorGold540_MGBEDQ_Scale">D!$Q$44:$Q$45</definedName>
    <definedName name="ValuMixqPCR_CALFluorOrange560_BHQ1_Scale">D!$Q$58:$Q$59</definedName>
    <definedName name="ValuMixqPCR_CALFluorOrange560_BHQ1plus_Scale">D!$Q$60:$Q$61</definedName>
    <definedName name="ValuMixqPCR_CALFluorOrange560_MGBEDQ_Scale">D!$Q$62:$Q$63</definedName>
    <definedName name="ValuMixqPCR_CALFluorRed610_BHQ2_Scale">D!$Q$64:$Q$65</definedName>
    <definedName name="ValuMixqPCR_CALFluorRed610_BHQ2plus_Scale">D!$Q$66:$Q$67</definedName>
    <definedName name="ValuMixqPCR_CIV550_BHQ1_Scale">D!$Q$46:$Q$47</definedName>
    <definedName name="ValuMixqPCR_CIV550_BHQ1plus_Scale">D!$Q$48:$Q$49</definedName>
    <definedName name="ValuMixqPCR_CIV550_MGBEDQ_Scale">D!$Q$50:$Q$51</definedName>
    <definedName name="ValuMixqPCR_FAM_BHQ1_Scale">D!$Q$25:$Q$27</definedName>
    <definedName name="ValuMixqPCR_FAM_BHQ1plus_Scale">D!$Q$28:$Q$30</definedName>
    <definedName name="ValuMixqPCR_FAM_MGBEDQ_Scale">D!$Q$31:$Q$33</definedName>
    <definedName name="ValuMixqPCR_FAM_SpacerC3_Scale">D!$Q$72:$Q$73</definedName>
    <definedName name="ValuMixqPCR_HEX_BHQ1_Scale">D!$Q$52:$Q$53</definedName>
    <definedName name="ValuMixqPCR_HEX_BHQ1plus_Scale">D!$Q$54:$Q$55</definedName>
    <definedName name="ValuMixqPCR_HEX_MGBEDQ_Scale">D!$Q$56:$Q$57</definedName>
    <definedName name="ValuMixqPCR_Quasar670_BHQ2_Scale">D!$Q$68:$Q$69</definedName>
    <definedName name="ValuMixqPCR_Quasar670_BHQ2plus_Scale">D!$Q$70:$Q$71</definedName>
    <definedName name="ValuMixqPCR_TET_BHQ1_Scale">D!$Q$34:$Q$35</definedName>
    <definedName name="ValuMixqPCR_TET_BHQ1plus_Scale">D!$Q$36:$Q$37</definedName>
    <definedName name="ValuMixqPCR_TET_MGBEDQ_Scale">D!$Q$38:$Q$39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3" i="17" l="1"/>
  <c r="F3" i="17"/>
  <c r="E3" i="17" s="1"/>
  <c r="C3" i="17"/>
  <c r="B3" i="17" s="1"/>
  <c r="F4" i="17"/>
  <c r="E4" i="17" s="1"/>
  <c r="F5" i="17"/>
  <c r="E5" i="17" s="1"/>
  <c r="F6" i="17"/>
  <c r="E6" i="17" s="1"/>
  <c r="F7" i="17"/>
  <c r="E7" i="17" s="1"/>
  <c r="F8" i="17"/>
  <c r="E8" i="17" s="1"/>
  <c r="F9" i="17"/>
  <c r="E9" i="17" s="1"/>
  <c r="F10" i="17"/>
  <c r="E10" i="17" s="1"/>
  <c r="F11" i="17"/>
  <c r="E11" i="17" s="1"/>
  <c r="F12" i="17"/>
  <c r="E12" i="17" s="1"/>
  <c r="F13" i="17"/>
  <c r="E13" i="17" s="1"/>
  <c r="F14" i="17"/>
  <c r="E14" i="17" s="1"/>
  <c r="F15" i="17"/>
  <c r="E15" i="17" s="1"/>
  <c r="F16" i="17"/>
  <c r="E16" i="17" s="1"/>
  <c r="F17" i="17"/>
  <c r="E17" i="17" s="1"/>
  <c r="F18" i="17"/>
  <c r="E18" i="17" s="1"/>
  <c r="F19" i="17"/>
  <c r="E19" i="17" s="1"/>
  <c r="F20" i="17"/>
  <c r="E20" i="17" s="1"/>
  <c r="F21" i="17"/>
  <c r="E21" i="17" s="1"/>
  <c r="F22" i="17"/>
  <c r="E22" i="17" s="1"/>
  <c r="F23" i="17"/>
  <c r="E23" i="17" s="1"/>
  <c r="F24" i="17"/>
  <c r="E24" i="17" s="1"/>
  <c r="F25" i="17"/>
  <c r="E25" i="17" s="1"/>
  <c r="F26" i="17"/>
  <c r="E26" i="17" s="1"/>
  <c r="F27" i="17"/>
  <c r="E27" i="17" s="1"/>
  <c r="F28" i="17"/>
  <c r="E28" i="17" s="1"/>
  <c r="F29" i="17"/>
  <c r="E29" i="17" s="1"/>
  <c r="F30" i="17"/>
  <c r="E30" i="17" s="1"/>
  <c r="F31" i="17"/>
  <c r="E31" i="17" s="1"/>
  <c r="F32" i="17"/>
  <c r="E32" i="17" s="1"/>
  <c r="F33" i="17"/>
  <c r="E33" i="17" s="1"/>
  <c r="F34" i="17"/>
  <c r="E34" i="17" s="1"/>
  <c r="F35" i="17"/>
  <c r="E35" i="17" s="1"/>
  <c r="F36" i="17"/>
  <c r="E36" i="17" s="1"/>
  <c r="F37" i="17"/>
  <c r="E37" i="17" s="1"/>
  <c r="F38" i="17"/>
  <c r="E38" i="17" s="1"/>
  <c r="F39" i="17"/>
  <c r="E39" i="17" s="1"/>
  <c r="F40" i="17"/>
  <c r="E40" i="17" s="1"/>
  <c r="F41" i="17"/>
  <c r="E41" i="17" s="1"/>
  <c r="F42" i="17"/>
  <c r="E42" i="17" s="1"/>
  <c r="F43" i="17"/>
  <c r="E43" i="17" s="1"/>
  <c r="F44" i="17"/>
  <c r="E44" i="17" s="1"/>
  <c r="F45" i="17"/>
  <c r="E45" i="17" s="1"/>
  <c r="F46" i="17"/>
  <c r="E46" i="17" s="1"/>
  <c r="F47" i="17"/>
  <c r="E47" i="17" s="1"/>
  <c r="F48" i="17"/>
  <c r="E48" i="17" s="1"/>
  <c r="F49" i="17"/>
  <c r="E49" i="17" s="1"/>
  <c r="F50" i="17"/>
  <c r="E50" i="17" s="1"/>
  <c r="F51" i="17"/>
  <c r="E51" i="17" s="1"/>
  <c r="F52" i="17"/>
  <c r="E52" i="17" s="1"/>
  <c r="F53" i="17"/>
  <c r="E53" i="17" s="1"/>
  <c r="F54" i="17"/>
  <c r="E54" i="17" s="1"/>
  <c r="F55" i="17"/>
  <c r="E55" i="17" s="1"/>
  <c r="F56" i="17"/>
  <c r="E56" i="17" s="1"/>
  <c r="F57" i="17"/>
  <c r="E57" i="17" s="1"/>
  <c r="F58" i="17"/>
  <c r="E58" i="17" s="1"/>
  <c r="F59" i="17"/>
  <c r="E59" i="17" s="1"/>
  <c r="F60" i="17"/>
  <c r="E60" i="17" s="1"/>
  <c r="F61" i="17"/>
  <c r="E61" i="17" s="1"/>
  <c r="F62" i="17"/>
  <c r="E62" i="17" s="1"/>
  <c r="F63" i="17"/>
  <c r="E63" i="17" s="1"/>
  <c r="F64" i="17"/>
  <c r="E64" i="17" s="1"/>
  <c r="F65" i="17"/>
  <c r="E65" i="17" s="1"/>
  <c r="F66" i="17"/>
  <c r="E66" i="17" s="1"/>
  <c r="F67" i="17"/>
  <c r="E67" i="17" s="1"/>
  <c r="F68" i="17"/>
  <c r="E68" i="17" s="1"/>
  <c r="F69" i="17"/>
  <c r="E69" i="17" s="1"/>
  <c r="F70" i="17"/>
  <c r="E70" i="17" s="1"/>
  <c r="F71" i="17"/>
  <c r="E71" i="17" s="1"/>
  <c r="F72" i="17"/>
  <c r="E72" i="17" s="1"/>
  <c r="F73" i="17"/>
  <c r="E73" i="17" s="1"/>
  <c r="F74" i="17"/>
  <c r="E74" i="17" s="1"/>
  <c r="F75" i="17"/>
  <c r="E75" i="17" s="1"/>
  <c r="F76" i="17"/>
  <c r="E76" i="17" s="1"/>
  <c r="F77" i="17"/>
  <c r="E77" i="17" s="1"/>
  <c r="F78" i="17"/>
  <c r="E78" i="17" s="1"/>
  <c r="F79" i="17"/>
  <c r="E79" i="17" s="1"/>
  <c r="F80" i="17"/>
  <c r="E80" i="17" s="1"/>
  <c r="F81" i="17"/>
  <c r="E81" i="17" s="1"/>
  <c r="F82" i="17"/>
  <c r="E82" i="17" s="1"/>
  <c r="F83" i="17"/>
  <c r="E83" i="17" s="1"/>
  <c r="F84" i="17"/>
  <c r="E84" i="17" s="1"/>
  <c r="F85" i="17"/>
  <c r="E85" i="17" s="1"/>
  <c r="F86" i="17"/>
  <c r="E86" i="17" s="1"/>
  <c r="F87" i="17"/>
  <c r="E87" i="17" s="1"/>
  <c r="F88" i="17"/>
  <c r="E88" i="17" s="1"/>
  <c r="F89" i="17"/>
  <c r="E89" i="17" s="1"/>
  <c r="F90" i="17"/>
  <c r="E90" i="17" s="1"/>
  <c r="F91" i="17"/>
  <c r="E91" i="17" s="1"/>
  <c r="F92" i="17"/>
  <c r="E92" i="17" s="1"/>
  <c r="F93" i="17"/>
  <c r="E93" i="17" s="1"/>
  <c r="F94" i="17"/>
  <c r="E94" i="17" s="1"/>
  <c r="F95" i="17"/>
  <c r="E95" i="17" s="1"/>
  <c r="F96" i="17"/>
  <c r="E96" i="17" s="1"/>
  <c r="F97" i="17"/>
  <c r="E97" i="17" s="1"/>
  <c r="F98" i="17"/>
  <c r="E98" i="17" s="1"/>
  <c r="F99" i="17"/>
  <c r="E99" i="17" s="1"/>
  <c r="F100" i="17"/>
  <c r="E100" i="17" s="1"/>
  <c r="F101" i="17"/>
  <c r="E101" i="17" s="1"/>
  <c r="F102" i="17"/>
  <c r="E102" i="17" s="1"/>
  <c r="F103" i="17"/>
  <c r="E103" i="17" s="1"/>
  <c r="F104" i="17"/>
  <c r="E104" i="17" s="1"/>
  <c r="F105" i="17"/>
  <c r="E105" i="17" s="1"/>
  <c r="F106" i="17"/>
  <c r="E106" i="17" s="1"/>
  <c r="F107" i="17"/>
  <c r="E107" i="17" s="1"/>
  <c r="F108" i="17"/>
  <c r="E108" i="17" s="1"/>
  <c r="F109" i="17"/>
  <c r="E109" i="17" s="1"/>
  <c r="F110" i="17"/>
  <c r="E110" i="17" s="1"/>
  <c r="F111" i="17"/>
  <c r="E111" i="17" s="1"/>
  <c r="F112" i="17"/>
  <c r="E112" i="17" s="1"/>
  <c r="F113" i="17"/>
  <c r="E113" i="17" s="1"/>
  <c r="F114" i="17"/>
  <c r="E114" i="17" s="1"/>
  <c r="F115" i="17"/>
  <c r="E115" i="17" s="1"/>
  <c r="F116" i="17"/>
  <c r="E116" i="17" s="1"/>
  <c r="F117" i="17"/>
  <c r="E117" i="17" s="1"/>
  <c r="F118" i="17"/>
  <c r="E118" i="17" s="1"/>
  <c r="F119" i="17"/>
  <c r="E119" i="17" s="1"/>
  <c r="F120" i="17"/>
  <c r="E120" i="17" s="1"/>
  <c r="F121" i="17"/>
  <c r="E121" i="17" s="1"/>
  <c r="F122" i="17"/>
  <c r="E122" i="17" s="1"/>
  <c r="F123" i="17"/>
  <c r="E123" i="17" s="1"/>
  <c r="F124" i="17"/>
  <c r="E124" i="17" s="1"/>
  <c r="F125" i="17"/>
  <c r="E125" i="17" s="1"/>
  <c r="F126" i="17"/>
  <c r="E126" i="17" s="1"/>
  <c r="F127" i="17"/>
  <c r="E127" i="17" s="1"/>
  <c r="F128" i="17"/>
  <c r="E128" i="17" s="1"/>
  <c r="F129" i="17"/>
  <c r="E129" i="17" s="1"/>
  <c r="F130" i="17"/>
  <c r="E130" i="17" s="1"/>
  <c r="F131" i="17"/>
  <c r="E131" i="17" s="1"/>
  <c r="F132" i="17"/>
  <c r="E132" i="17" s="1"/>
  <c r="F133" i="17"/>
  <c r="E133" i="17" s="1"/>
  <c r="F134" i="17"/>
  <c r="E134" i="17" s="1"/>
  <c r="F135" i="17"/>
  <c r="E135" i="17" s="1"/>
  <c r="F136" i="17"/>
  <c r="E136" i="17" s="1"/>
  <c r="F137" i="17"/>
  <c r="E137" i="17" s="1"/>
  <c r="F138" i="17"/>
  <c r="E138" i="17" s="1"/>
  <c r="F139" i="17"/>
  <c r="E139" i="17" s="1"/>
  <c r="F140" i="17"/>
  <c r="E140" i="17" s="1"/>
  <c r="F141" i="17"/>
  <c r="E141" i="17" s="1"/>
  <c r="F142" i="17"/>
  <c r="E142" i="17" s="1"/>
  <c r="F143" i="17"/>
  <c r="E143" i="17" s="1"/>
  <c r="F144" i="17"/>
  <c r="E144" i="17" s="1"/>
  <c r="F145" i="17"/>
  <c r="E145" i="17" s="1"/>
  <c r="F146" i="17"/>
  <c r="E146" i="17" s="1"/>
  <c r="F147" i="17"/>
  <c r="E147" i="17" s="1"/>
  <c r="F148" i="17"/>
  <c r="E148" i="17" s="1"/>
  <c r="F149" i="17"/>
  <c r="E149" i="17" s="1"/>
  <c r="F150" i="17"/>
  <c r="E150" i="17" s="1"/>
  <c r="F151" i="17"/>
  <c r="E151" i="17" s="1"/>
  <c r="F152" i="17"/>
  <c r="E152" i="17" s="1"/>
  <c r="F153" i="17"/>
  <c r="F154" i="17"/>
  <c r="E154" i="17" s="1"/>
  <c r="F155" i="17"/>
  <c r="E155" i="17" s="1"/>
  <c r="F156" i="17"/>
  <c r="E156" i="17" s="1"/>
  <c r="F157" i="17"/>
  <c r="E157" i="17" s="1"/>
  <c r="F158" i="17"/>
  <c r="E158" i="17" s="1"/>
  <c r="F159" i="17"/>
  <c r="E159" i="17" s="1"/>
  <c r="F160" i="17"/>
  <c r="E160" i="17" s="1"/>
  <c r="F161" i="17"/>
  <c r="E161" i="17" s="1"/>
  <c r="F162" i="17"/>
  <c r="E162" i="17" s="1"/>
  <c r="F163" i="17"/>
  <c r="E163" i="17" s="1"/>
  <c r="F164" i="17"/>
  <c r="E164" i="17" s="1"/>
  <c r="F165" i="17"/>
  <c r="E165" i="17" s="1"/>
  <c r="F166" i="17"/>
  <c r="E166" i="17" s="1"/>
  <c r="F167" i="17"/>
  <c r="E167" i="17" s="1"/>
  <c r="F168" i="17"/>
  <c r="E168" i="17" s="1"/>
  <c r="F169" i="17"/>
  <c r="E169" i="17" s="1"/>
  <c r="F170" i="17"/>
  <c r="E170" i="17" s="1"/>
  <c r="F171" i="17"/>
  <c r="E171" i="17" s="1"/>
  <c r="F172" i="17"/>
  <c r="E172" i="17" s="1"/>
  <c r="F173" i="17"/>
  <c r="E173" i="17" s="1"/>
  <c r="F174" i="17"/>
  <c r="E174" i="17" s="1"/>
  <c r="F175" i="17"/>
  <c r="E175" i="17" s="1"/>
  <c r="F176" i="17"/>
  <c r="E176" i="17" s="1"/>
  <c r="F177" i="17"/>
  <c r="E177" i="17" s="1"/>
  <c r="F178" i="17"/>
  <c r="E178" i="17" s="1"/>
  <c r="F179" i="17"/>
  <c r="E179" i="17" s="1"/>
  <c r="F180" i="17"/>
  <c r="E180" i="17" s="1"/>
  <c r="F181" i="17"/>
  <c r="E181" i="17" s="1"/>
  <c r="F182" i="17"/>
  <c r="E182" i="17" s="1"/>
  <c r="F183" i="17"/>
  <c r="E183" i="17" s="1"/>
  <c r="F184" i="17"/>
  <c r="E184" i="17" s="1"/>
  <c r="F185" i="17"/>
  <c r="E185" i="17" s="1"/>
  <c r="F186" i="17"/>
  <c r="E186" i="17" s="1"/>
  <c r="F187" i="17"/>
  <c r="E187" i="17" s="1"/>
  <c r="F188" i="17"/>
  <c r="E188" i="17" s="1"/>
  <c r="F189" i="17"/>
  <c r="E189" i="17" s="1"/>
  <c r="F190" i="17"/>
  <c r="E190" i="17" s="1"/>
  <c r="F191" i="17"/>
  <c r="E191" i="17" s="1"/>
  <c r="F192" i="17"/>
  <c r="E192" i="17" s="1"/>
  <c r="F193" i="17"/>
  <c r="E193" i="17" s="1"/>
  <c r="F194" i="17"/>
  <c r="E194" i="17" s="1"/>
  <c r="F195" i="17"/>
  <c r="E195" i="17" s="1"/>
  <c r="F196" i="17"/>
  <c r="E196" i="17" s="1"/>
  <c r="F197" i="17"/>
  <c r="E197" i="17" s="1"/>
  <c r="F198" i="17"/>
  <c r="E198" i="17" s="1"/>
  <c r="F199" i="17"/>
  <c r="E199" i="17" s="1"/>
  <c r="F200" i="17"/>
  <c r="E200" i="17" s="1"/>
  <c r="F201" i="17"/>
  <c r="E201" i="17" s="1"/>
  <c r="C4" i="17"/>
  <c r="C5" i="17"/>
  <c r="C6" i="17"/>
  <c r="C7" i="17"/>
  <c r="B7" i="17" s="1"/>
  <c r="C8" i="17"/>
  <c r="C9" i="17"/>
  <c r="C10" i="17"/>
  <c r="B10" i="17" s="1"/>
  <c r="C11" i="17"/>
  <c r="B11" i="17" s="1"/>
  <c r="C12" i="17"/>
  <c r="C13" i="17"/>
  <c r="C14" i="17"/>
  <c r="C15" i="17"/>
  <c r="B15" i="17" s="1"/>
  <c r="C16" i="17"/>
  <c r="C17" i="17"/>
  <c r="C18" i="17"/>
  <c r="B18" i="17" s="1"/>
  <c r="C19" i="17"/>
  <c r="C20" i="17"/>
  <c r="C21" i="17"/>
  <c r="C22" i="17"/>
  <c r="C23" i="17"/>
  <c r="B23" i="17" s="1"/>
  <c r="C24" i="17"/>
  <c r="C25" i="17"/>
  <c r="C26" i="17"/>
  <c r="B26" i="17" s="1"/>
  <c r="C27" i="17"/>
  <c r="B27" i="17" s="1"/>
  <c r="C28" i="17"/>
  <c r="C29" i="17"/>
  <c r="C30" i="17"/>
  <c r="C31" i="17"/>
  <c r="B31" i="17" s="1"/>
  <c r="C32" i="17"/>
  <c r="C33" i="17"/>
  <c r="C34" i="17"/>
  <c r="B34" i="17" s="1"/>
  <c r="C35" i="17"/>
  <c r="B35" i="17" s="1"/>
  <c r="C36" i="17"/>
  <c r="C37" i="17"/>
  <c r="C38" i="17"/>
  <c r="C39" i="17"/>
  <c r="B39" i="17" s="1"/>
  <c r="C40" i="17"/>
  <c r="C41" i="17"/>
  <c r="C42" i="17"/>
  <c r="B42" i="17" s="1"/>
  <c r="C43" i="17"/>
  <c r="B43" i="17" s="1"/>
  <c r="C44" i="17"/>
  <c r="C45" i="17"/>
  <c r="C46" i="17"/>
  <c r="C47" i="17"/>
  <c r="B47" i="17" s="1"/>
  <c r="C48" i="17"/>
  <c r="C49" i="17"/>
  <c r="C50" i="17"/>
  <c r="B50" i="17" s="1"/>
  <c r="C51" i="17"/>
  <c r="B51" i="17" s="1"/>
  <c r="C52" i="17"/>
  <c r="C53" i="17"/>
  <c r="C54" i="17"/>
  <c r="C55" i="17"/>
  <c r="B55" i="17" s="1"/>
  <c r="C56" i="17"/>
  <c r="C57" i="17"/>
  <c r="C58" i="17"/>
  <c r="B58" i="17" s="1"/>
  <c r="C59" i="17"/>
  <c r="B59" i="17" s="1"/>
  <c r="C60" i="17"/>
  <c r="C61" i="17"/>
  <c r="C62" i="17"/>
  <c r="C63" i="17"/>
  <c r="B63" i="17" s="1"/>
  <c r="C64" i="17"/>
  <c r="C65" i="17"/>
  <c r="C66" i="17"/>
  <c r="B66" i="17" s="1"/>
  <c r="C67" i="17"/>
  <c r="B67" i="17" s="1"/>
  <c r="C68" i="17"/>
  <c r="C69" i="17"/>
  <c r="C70" i="17"/>
  <c r="C71" i="17"/>
  <c r="B71" i="17" s="1"/>
  <c r="C72" i="17"/>
  <c r="C73" i="17"/>
  <c r="C74" i="17"/>
  <c r="B74" i="17" s="1"/>
  <c r="C75" i="17"/>
  <c r="B75" i="17" s="1"/>
  <c r="C76" i="17"/>
  <c r="C77" i="17"/>
  <c r="C78" i="17"/>
  <c r="C79" i="17"/>
  <c r="B79" i="17" s="1"/>
  <c r="C80" i="17"/>
  <c r="C81" i="17"/>
  <c r="C82" i="17"/>
  <c r="B82" i="17" s="1"/>
  <c r="C83" i="17"/>
  <c r="B83" i="17" s="1"/>
  <c r="C84" i="17"/>
  <c r="C85" i="17"/>
  <c r="C86" i="17"/>
  <c r="C87" i="17"/>
  <c r="B87" i="17" s="1"/>
  <c r="C88" i="17"/>
  <c r="C89" i="17"/>
  <c r="C90" i="17"/>
  <c r="B90" i="17" s="1"/>
  <c r="C91" i="17"/>
  <c r="C92" i="17"/>
  <c r="C93" i="17"/>
  <c r="C94" i="17"/>
  <c r="C95" i="17"/>
  <c r="B95" i="17" s="1"/>
  <c r="C96" i="17"/>
  <c r="C97" i="17"/>
  <c r="C98" i="17"/>
  <c r="B98" i="17" s="1"/>
  <c r="C99" i="17"/>
  <c r="B99" i="17" s="1"/>
  <c r="C100" i="17"/>
  <c r="C101" i="17"/>
  <c r="C102" i="17"/>
  <c r="C103" i="17"/>
  <c r="B103" i="17" s="1"/>
  <c r="C104" i="17"/>
  <c r="C105" i="17"/>
  <c r="C106" i="17"/>
  <c r="B106" i="17" s="1"/>
  <c r="C107" i="17"/>
  <c r="B107" i="17" s="1"/>
  <c r="C108" i="17"/>
  <c r="C109" i="17"/>
  <c r="C110" i="17"/>
  <c r="C111" i="17"/>
  <c r="B111" i="17" s="1"/>
  <c r="C112" i="17"/>
  <c r="C113" i="17"/>
  <c r="C114" i="17"/>
  <c r="B114" i="17" s="1"/>
  <c r="C115" i="17"/>
  <c r="B115" i="17" s="1"/>
  <c r="C116" i="17"/>
  <c r="C117" i="17"/>
  <c r="C118" i="17"/>
  <c r="C119" i="17"/>
  <c r="B119" i="17" s="1"/>
  <c r="C120" i="17"/>
  <c r="C121" i="17"/>
  <c r="C122" i="17"/>
  <c r="B122" i="17" s="1"/>
  <c r="C123" i="17"/>
  <c r="B123" i="17" s="1"/>
  <c r="C124" i="17"/>
  <c r="C125" i="17"/>
  <c r="C126" i="17"/>
  <c r="C127" i="17"/>
  <c r="B127" i="17" s="1"/>
  <c r="C128" i="17"/>
  <c r="C129" i="17"/>
  <c r="C130" i="17"/>
  <c r="B130" i="17" s="1"/>
  <c r="C131" i="17"/>
  <c r="B131" i="17" s="1"/>
  <c r="C132" i="17"/>
  <c r="C133" i="17"/>
  <c r="C134" i="17"/>
  <c r="C135" i="17"/>
  <c r="B135" i="17" s="1"/>
  <c r="C136" i="17"/>
  <c r="C137" i="17"/>
  <c r="C138" i="17"/>
  <c r="B138" i="17" s="1"/>
  <c r="C139" i="17"/>
  <c r="B139" i="17" s="1"/>
  <c r="C140" i="17"/>
  <c r="C141" i="17"/>
  <c r="C142" i="17"/>
  <c r="C143" i="17"/>
  <c r="B143" i="17" s="1"/>
  <c r="C144" i="17"/>
  <c r="C145" i="17"/>
  <c r="C146" i="17"/>
  <c r="B146" i="17" s="1"/>
  <c r="C147" i="17"/>
  <c r="B147" i="17" s="1"/>
  <c r="C148" i="17"/>
  <c r="C149" i="17"/>
  <c r="C150" i="17"/>
  <c r="C151" i="17"/>
  <c r="B151" i="17" s="1"/>
  <c r="C152" i="17"/>
  <c r="C153" i="17"/>
  <c r="C154" i="17"/>
  <c r="B154" i="17" s="1"/>
  <c r="C155" i="17"/>
  <c r="C156" i="17"/>
  <c r="C157" i="17"/>
  <c r="C158" i="17"/>
  <c r="C159" i="17"/>
  <c r="B159" i="17" s="1"/>
  <c r="C160" i="17"/>
  <c r="C161" i="17"/>
  <c r="C162" i="17"/>
  <c r="B162" i="17" s="1"/>
  <c r="C163" i="17"/>
  <c r="B163" i="17" s="1"/>
  <c r="C164" i="17"/>
  <c r="B164" i="17" s="1"/>
  <c r="C165" i="17"/>
  <c r="C166" i="17"/>
  <c r="C167" i="17"/>
  <c r="B167" i="17" s="1"/>
  <c r="C168" i="17"/>
  <c r="C169" i="17"/>
  <c r="C170" i="17"/>
  <c r="B170" i="17" s="1"/>
  <c r="C171" i="17"/>
  <c r="B171" i="17" s="1"/>
  <c r="C172" i="17"/>
  <c r="C173" i="17"/>
  <c r="C174" i="17"/>
  <c r="C175" i="17"/>
  <c r="B175" i="17" s="1"/>
  <c r="C176" i="17"/>
  <c r="C177" i="17"/>
  <c r="C178" i="17"/>
  <c r="B178" i="17" s="1"/>
  <c r="C179" i="17"/>
  <c r="B179" i="17" s="1"/>
  <c r="C180" i="17"/>
  <c r="B180" i="17" s="1"/>
  <c r="C181" i="17"/>
  <c r="B181" i="17" s="1"/>
  <c r="C182" i="17"/>
  <c r="C183" i="17"/>
  <c r="B183" i="17" s="1"/>
  <c r="C184" i="17"/>
  <c r="C185" i="17"/>
  <c r="C186" i="17"/>
  <c r="B186" i="17" s="1"/>
  <c r="C187" i="17"/>
  <c r="B187" i="17" s="1"/>
  <c r="C188" i="17"/>
  <c r="B188" i="17" s="1"/>
  <c r="C189" i="17"/>
  <c r="C190" i="17"/>
  <c r="B190" i="17" s="1"/>
  <c r="C191" i="17"/>
  <c r="B191" i="17" s="1"/>
  <c r="C192" i="17"/>
  <c r="C193" i="17"/>
  <c r="C194" i="17"/>
  <c r="C195" i="17"/>
  <c r="B195" i="17" s="1"/>
  <c r="C196" i="17"/>
  <c r="B196" i="17" s="1"/>
  <c r="C197" i="17"/>
  <c r="C198" i="17"/>
  <c r="C199" i="17"/>
  <c r="B199" i="17" s="1"/>
  <c r="C200" i="17"/>
  <c r="C201" i="17"/>
  <c r="B19" i="17"/>
  <c r="B91" i="17"/>
  <c r="B155" i="17"/>
  <c r="B172" i="17"/>
  <c r="B173" i="17"/>
  <c r="B4" i="17"/>
  <c r="B8" i="17"/>
  <c r="B12" i="17"/>
  <c r="B16" i="17"/>
  <c r="B20" i="17"/>
  <c r="B24" i="17"/>
  <c r="B28" i="17"/>
  <c r="B32" i="17"/>
  <c r="B36" i="17"/>
  <c r="B40" i="17"/>
  <c r="B44" i="17"/>
  <c r="B48" i="17"/>
  <c r="B5" i="17"/>
  <c r="B6" i="17"/>
  <c r="B9" i="17"/>
  <c r="B13" i="17"/>
  <c r="B14" i="17"/>
  <c r="B17" i="17"/>
  <c r="B21" i="17"/>
  <c r="B22" i="17"/>
  <c r="B25" i="17"/>
  <c r="B29" i="17"/>
  <c r="B30" i="17"/>
  <c r="B33" i="17"/>
  <c r="B37" i="17"/>
  <c r="B38" i="17"/>
  <c r="B41" i="17"/>
  <c r="B45" i="17"/>
  <c r="B46" i="17"/>
  <c r="B49" i="17"/>
  <c r="B52" i="17"/>
  <c r="B53" i="17"/>
  <c r="B54" i="17"/>
  <c r="B56" i="17"/>
  <c r="B57" i="17"/>
  <c r="B60" i="17"/>
  <c r="B61" i="17"/>
  <c r="B62" i="17"/>
  <c r="B64" i="17"/>
  <c r="B65" i="17"/>
  <c r="B68" i="17"/>
  <c r="B69" i="17"/>
  <c r="B70" i="17"/>
  <c r="B72" i="17"/>
  <c r="B73" i="17"/>
  <c r="B76" i="17"/>
  <c r="B77" i="17"/>
  <c r="B78" i="17"/>
  <c r="B80" i="17"/>
  <c r="B81" i="17"/>
  <c r="B84" i="17"/>
  <c r="B85" i="17"/>
  <c r="B86" i="17"/>
  <c r="B88" i="17"/>
  <c r="B89" i="17"/>
  <c r="B92" i="17"/>
  <c r="B93" i="17"/>
  <c r="B94" i="17"/>
  <c r="B96" i="17"/>
  <c r="B97" i="17"/>
  <c r="B100" i="17"/>
  <c r="B101" i="17"/>
  <c r="B102" i="17"/>
  <c r="B104" i="17"/>
  <c r="B105" i="17"/>
  <c r="B108" i="17"/>
  <c r="B109" i="17"/>
  <c r="B110" i="17"/>
  <c r="B112" i="17"/>
  <c r="B113" i="17"/>
  <c r="B116" i="17"/>
  <c r="B117" i="17"/>
  <c r="B118" i="17"/>
  <c r="B120" i="17"/>
  <c r="B121" i="17"/>
  <c r="B124" i="17"/>
  <c r="B125" i="17"/>
  <c r="B126" i="17"/>
  <c r="B128" i="17"/>
  <c r="B129" i="17"/>
  <c r="B132" i="17"/>
  <c r="B133" i="17"/>
  <c r="B134" i="17"/>
  <c r="B136" i="17"/>
  <c r="B137" i="17"/>
  <c r="B140" i="17"/>
  <c r="B141" i="17"/>
  <c r="B142" i="17"/>
  <c r="B144" i="17"/>
  <c r="B145" i="17"/>
  <c r="B148" i="17"/>
  <c r="B149" i="17"/>
  <c r="B150" i="17"/>
  <c r="B152" i="17"/>
  <c r="B153" i="17"/>
  <c r="B156" i="17"/>
  <c r="B157" i="17"/>
  <c r="B158" i="17"/>
  <c r="B160" i="17"/>
  <c r="B161" i="17"/>
  <c r="B165" i="17"/>
  <c r="B166" i="17"/>
  <c r="B168" i="17"/>
  <c r="B169" i="17"/>
  <c r="B174" i="17"/>
  <c r="B176" i="17"/>
  <c r="B177" i="17"/>
  <c r="B182" i="17"/>
  <c r="B184" i="17"/>
  <c r="B185" i="17"/>
  <c r="B189" i="17"/>
  <c r="B192" i="17"/>
  <c r="B193" i="17"/>
  <c r="B194" i="17"/>
  <c r="B197" i="17"/>
  <c r="B198" i="17"/>
  <c r="B200" i="17"/>
  <c r="B201" i="17"/>
  <c r="D3" i="17"/>
  <c r="D4" i="17"/>
  <c r="D5" i="17"/>
  <c r="D6" i="17"/>
  <c r="D7" i="17"/>
  <c r="D8" i="17"/>
  <c r="D9" i="17"/>
  <c r="D10" i="17"/>
  <c r="D11" i="17"/>
  <c r="D12" i="17"/>
  <c r="D13" i="17"/>
  <c r="D14" i="17"/>
  <c r="D15" i="17"/>
  <c r="D16" i="17"/>
  <c r="D17" i="17"/>
  <c r="D18" i="17"/>
  <c r="D19" i="17"/>
  <c r="D20" i="17"/>
  <c r="D21" i="17"/>
  <c r="D22" i="17"/>
  <c r="D23" i="17"/>
  <c r="D24" i="17"/>
  <c r="D25" i="17"/>
  <c r="D26" i="17"/>
  <c r="D27" i="17"/>
  <c r="D28" i="17"/>
  <c r="D29" i="17"/>
  <c r="D30" i="17"/>
  <c r="D31" i="17"/>
  <c r="D32" i="17"/>
  <c r="D33" i="17"/>
  <c r="D34" i="17"/>
  <c r="D35" i="17"/>
  <c r="D36" i="17"/>
  <c r="D37" i="17"/>
  <c r="D38" i="17"/>
  <c r="D39" i="17"/>
  <c r="D40" i="17"/>
  <c r="D41" i="17"/>
  <c r="D42" i="17"/>
  <c r="D43" i="17"/>
  <c r="D44" i="17"/>
  <c r="D45" i="17"/>
  <c r="D46" i="17"/>
  <c r="D47" i="17"/>
  <c r="D48" i="17"/>
  <c r="D49" i="17"/>
  <c r="D50" i="17"/>
  <c r="D51" i="17"/>
  <c r="D52" i="17"/>
  <c r="D53" i="17"/>
  <c r="D54" i="17"/>
  <c r="D55" i="17"/>
  <c r="D56" i="17"/>
  <c r="D57" i="17"/>
  <c r="D58" i="17"/>
  <c r="D59" i="17"/>
  <c r="D60" i="17"/>
  <c r="D61" i="17"/>
  <c r="D62" i="17"/>
  <c r="D63" i="17"/>
  <c r="D64" i="17"/>
  <c r="D65" i="17"/>
  <c r="D66" i="17"/>
  <c r="D67" i="17"/>
  <c r="D68" i="17"/>
  <c r="D69" i="17"/>
  <c r="D70" i="17"/>
  <c r="D71" i="17"/>
  <c r="D72" i="17"/>
  <c r="D73" i="17"/>
  <c r="D74" i="17"/>
  <c r="D75" i="17"/>
  <c r="D76" i="17"/>
  <c r="D77" i="17"/>
  <c r="D78" i="17"/>
  <c r="D79" i="17"/>
  <c r="D80" i="17"/>
  <c r="D81" i="17"/>
  <c r="D82" i="17"/>
  <c r="D83" i="17"/>
  <c r="D84" i="17"/>
  <c r="D85" i="17"/>
  <c r="D86" i="17"/>
  <c r="D87" i="17"/>
  <c r="D88" i="17"/>
  <c r="D89" i="17"/>
  <c r="D90" i="17"/>
  <c r="D91" i="17"/>
  <c r="D92" i="17"/>
  <c r="D93" i="17"/>
  <c r="D94" i="17"/>
  <c r="D95" i="17"/>
  <c r="D96" i="17"/>
  <c r="D97" i="17"/>
  <c r="D98" i="17"/>
  <c r="D99" i="17"/>
  <c r="D100" i="17"/>
  <c r="D101" i="17"/>
  <c r="D102" i="17"/>
  <c r="D103" i="17"/>
  <c r="D104" i="17"/>
  <c r="D105" i="17"/>
  <c r="D106" i="17"/>
  <c r="D107" i="17"/>
  <c r="D108" i="17"/>
  <c r="D109" i="17"/>
  <c r="D110" i="17"/>
  <c r="D111" i="17"/>
  <c r="D112" i="17"/>
  <c r="D113" i="17"/>
  <c r="D114" i="17"/>
  <c r="D115" i="17"/>
  <c r="D116" i="17"/>
  <c r="D117" i="17"/>
  <c r="D118" i="17"/>
  <c r="D119" i="17"/>
  <c r="D120" i="17"/>
  <c r="D121" i="17"/>
  <c r="D122" i="17"/>
  <c r="D123" i="17"/>
  <c r="D124" i="17"/>
  <c r="D125" i="17"/>
  <c r="D126" i="17"/>
  <c r="D127" i="17"/>
  <c r="D128" i="17"/>
  <c r="D129" i="17"/>
  <c r="D130" i="17"/>
  <c r="D131" i="17"/>
  <c r="D132" i="17"/>
  <c r="D133" i="17"/>
  <c r="D134" i="17"/>
  <c r="D135" i="17"/>
  <c r="D136" i="17"/>
  <c r="D137" i="17"/>
  <c r="D138" i="17"/>
  <c r="D139" i="17"/>
  <c r="D140" i="17"/>
  <c r="D141" i="17"/>
  <c r="D142" i="17"/>
  <c r="D143" i="17"/>
  <c r="D144" i="17"/>
  <c r="D145" i="17"/>
  <c r="D146" i="17"/>
  <c r="D147" i="17"/>
  <c r="D148" i="17"/>
  <c r="D149" i="17"/>
  <c r="D150" i="17"/>
  <c r="D151" i="17"/>
  <c r="D152" i="17"/>
  <c r="D153" i="17"/>
  <c r="D154" i="17"/>
  <c r="D155" i="17"/>
  <c r="D156" i="17"/>
  <c r="D157" i="17"/>
  <c r="D158" i="17"/>
  <c r="D159" i="17"/>
  <c r="D160" i="17"/>
  <c r="D161" i="17"/>
  <c r="D162" i="17"/>
  <c r="D163" i="17"/>
  <c r="D164" i="17"/>
  <c r="D165" i="17"/>
  <c r="D166" i="17"/>
  <c r="D167" i="17"/>
  <c r="D168" i="17"/>
  <c r="D169" i="17"/>
  <c r="D170" i="17"/>
  <c r="D171" i="17"/>
  <c r="D172" i="17"/>
  <c r="D173" i="17"/>
  <c r="D174" i="17"/>
  <c r="D175" i="17"/>
  <c r="D176" i="17"/>
  <c r="D177" i="17"/>
  <c r="D178" i="17"/>
  <c r="D179" i="17"/>
  <c r="D180" i="17"/>
  <c r="D181" i="17"/>
  <c r="D182" i="17"/>
  <c r="D183" i="17"/>
  <c r="D184" i="17"/>
  <c r="D185" i="17"/>
  <c r="D186" i="17"/>
  <c r="D187" i="17"/>
  <c r="D188" i="17"/>
  <c r="D189" i="17"/>
  <c r="D190" i="17"/>
  <c r="D191" i="17"/>
  <c r="D192" i="17"/>
  <c r="D193" i="17"/>
  <c r="D194" i="17"/>
  <c r="D195" i="17"/>
  <c r="D196" i="17"/>
  <c r="D197" i="17"/>
  <c r="D198" i="17"/>
  <c r="D199" i="17"/>
  <c r="D200" i="17"/>
  <c r="D201" i="17"/>
  <c r="A4" i="17" l="1"/>
  <c r="A5" i="17"/>
  <c r="A6" i="17"/>
  <c r="A7" i="17"/>
  <c r="A8" i="17"/>
  <c r="A9" i="17"/>
  <c r="A10" i="17"/>
  <c r="A11" i="17"/>
  <c r="A12" i="17"/>
  <c r="A13" i="17"/>
  <c r="A14" i="17"/>
  <c r="A15" i="17"/>
  <c r="A16" i="17"/>
  <c r="A17" i="17"/>
  <c r="A18" i="17"/>
  <c r="A19" i="17"/>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97" i="17"/>
  <c r="A98" i="17"/>
  <c r="A99" i="17"/>
  <c r="A100" i="17"/>
  <c r="A101" i="17"/>
  <c r="A102" i="17"/>
  <c r="A103" i="17"/>
  <c r="A104" i="17"/>
  <c r="A105" i="17"/>
  <c r="A106" i="17"/>
  <c r="A107" i="17"/>
  <c r="A108" i="17"/>
  <c r="A109" i="17"/>
  <c r="A110" i="17"/>
  <c r="A111" i="17"/>
  <c r="A112" i="17"/>
  <c r="A113" i="17"/>
  <c r="A114" i="17"/>
  <c r="A115" i="17"/>
  <c r="A116" i="17"/>
  <c r="A117" i="17"/>
  <c r="A118" i="17"/>
  <c r="A119" i="17"/>
  <c r="A120" i="17"/>
  <c r="A121" i="17"/>
  <c r="A122" i="17"/>
  <c r="A123" i="17"/>
  <c r="A124" i="17"/>
  <c r="A125" i="17"/>
  <c r="A126" i="17"/>
  <c r="A127" i="17"/>
  <c r="A128" i="17"/>
  <c r="A129" i="17"/>
  <c r="A130" i="17"/>
  <c r="A131" i="17"/>
  <c r="A132" i="17"/>
  <c r="A133" i="17"/>
  <c r="A134" i="17"/>
  <c r="A135" i="17"/>
  <c r="A136" i="17"/>
  <c r="A137" i="17"/>
  <c r="A138" i="17"/>
  <c r="A139" i="17"/>
  <c r="A140" i="17"/>
  <c r="A141" i="17"/>
  <c r="A142" i="17"/>
  <c r="A143" i="17"/>
  <c r="A144" i="17"/>
  <c r="A145" i="17"/>
  <c r="A146" i="17"/>
  <c r="A147" i="17"/>
  <c r="A148" i="17"/>
  <c r="A149" i="17"/>
  <c r="A150" i="17"/>
  <c r="A151" i="17"/>
  <c r="A152" i="17"/>
  <c r="A153" i="17"/>
  <c r="A154" i="17"/>
  <c r="A155" i="17"/>
  <c r="A156" i="17"/>
  <c r="A157" i="17"/>
  <c r="A158" i="17"/>
  <c r="A159" i="17"/>
  <c r="A160" i="17"/>
  <c r="A161" i="17"/>
  <c r="A162" i="17"/>
  <c r="A163" i="17"/>
  <c r="A164" i="17"/>
  <c r="A165" i="17"/>
  <c r="A166" i="17"/>
  <c r="A167" i="17"/>
  <c r="A168" i="17"/>
  <c r="A169" i="17"/>
  <c r="A170" i="17"/>
  <c r="A171" i="17"/>
  <c r="A172" i="17"/>
  <c r="A173" i="17"/>
  <c r="A174" i="17"/>
  <c r="A175" i="17"/>
  <c r="A176" i="17"/>
  <c r="A177" i="17"/>
  <c r="A178" i="17"/>
  <c r="A179" i="17"/>
  <c r="A180" i="17"/>
  <c r="A181" i="17"/>
  <c r="A182" i="17"/>
  <c r="A183" i="17"/>
  <c r="A184" i="17"/>
  <c r="A185" i="17"/>
  <c r="A186" i="17"/>
  <c r="A187" i="17"/>
  <c r="A188" i="17"/>
  <c r="A189" i="17"/>
  <c r="A190" i="17"/>
  <c r="A191" i="17"/>
  <c r="A192" i="17"/>
  <c r="A193" i="17"/>
  <c r="A194" i="17"/>
  <c r="A195" i="17"/>
  <c r="A196" i="17"/>
  <c r="A197" i="17"/>
  <c r="A198" i="17"/>
  <c r="A199" i="17"/>
  <c r="A200" i="17"/>
  <c r="A201" i="17"/>
  <c r="A3" i="17"/>
  <c r="O39" i="15"/>
  <c r="R36" i="15"/>
  <c r="R37" i="15"/>
  <c r="R38" i="15"/>
  <c r="R39" i="15"/>
  <c r="R35" i="15"/>
  <c r="P36" i="15"/>
  <c r="P37" i="15"/>
  <c r="P38" i="15"/>
  <c r="P39" i="15"/>
  <c r="P35" i="15"/>
  <c r="R34" i="15"/>
  <c r="P34" i="15"/>
  <c r="O34" i="15"/>
  <c r="O33" i="15"/>
  <c r="Y5" i="12"/>
  <c r="Y6" i="12"/>
  <c r="Y7" i="12"/>
  <c r="Y8" i="12"/>
  <c r="Y9" i="12"/>
  <c r="X6" i="12"/>
  <c r="X7" i="12"/>
  <c r="X8" i="12"/>
  <c r="X9" i="12"/>
  <c r="W9" i="12"/>
  <c r="X5" i="12"/>
  <c r="W4" i="12"/>
  <c r="W3" i="12"/>
  <c r="T9" i="11"/>
  <c r="V5" i="11"/>
  <c r="V6" i="11"/>
  <c r="V7" i="11"/>
  <c r="V8" i="11"/>
  <c r="V9" i="11"/>
  <c r="U6" i="11"/>
  <c r="U7" i="11"/>
  <c r="U8" i="11"/>
  <c r="U9" i="11"/>
  <c r="U5" i="11"/>
  <c r="V4" i="11"/>
  <c r="U4" i="11"/>
  <c r="T4" i="11"/>
  <c r="T3" i="11"/>
  <c r="Q34" i="10"/>
  <c r="S30" i="10"/>
  <c r="S31" i="10"/>
  <c r="S32" i="10"/>
  <c r="S33" i="10"/>
  <c r="S34" i="10"/>
  <c r="R31" i="10"/>
  <c r="R32" i="10"/>
  <c r="R33" i="10"/>
  <c r="R34" i="10"/>
  <c r="R30" i="10"/>
  <c r="R29" i="10"/>
  <c r="S29" i="10"/>
  <c r="Q29" i="10"/>
  <c r="Q28" i="10"/>
  <c r="Q35" i="14"/>
  <c r="Q41" i="14"/>
  <c r="R38" i="14"/>
  <c r="S38" i="14"/>
  <c r="R39" i="14"/>
  <c r="S39" i="14"/>
  <c r="R40" i="14"/>
  <c r="S40" i="14"/>
  <c r="R41" i="14"/>
  <c r="S41" i="14"/>
  <c r="S37" i="14"/>
  <c r="R37" i="14"/>
  <c r="S36" i="14"/>
  <c r="R36" i="14"/>
  <c r="Q36" i="14"/>
  <c r="J3" i="11"/>
  <c r="J4" i="11"/>
  <c r="J5" i="11"/>
  <c r="J6" i="11"/>
  <c r="J7" i="11"/>
  <c r="J8" i="11"/>
  <c r="J9" i="11"/>
  <c r="J10" i="11"/>
  <c r="J11" i="11"/>
  <c r="J12" i="11"/>
  <c r="J13" i="11"/>
  <c r="J14" i="11"/>
  <c r="J15" i="11"/>
  <c r="J16" i="11"/>
  <c r="J17" i="11"/>
  <c r="J18" i="11"/>
  <c r="J19" i="11"/>
  <c r="J20" i="11"/>
  <c r="J21" i="11"/>
  <c r="J22" i="11"/>
  <c r="J23" i="11"/>
  <c r="J24" i="11"/>
  <c r="J25" i="11"/>
  <c r="J26" i="11"/>
  <c r="J27" i="11"/>
  <c r="J28" i="11"/>
  <c r="J29" i="11"/>
  <c r="J30" i="11"/>
  <c r="J31" i="11"/>
  <c r="J32" i="11"/>
  <c r="J33" i="11"/>
  <c r="J34" i="11"/>
  <c r="J35" i="11"/>
  <c r="J36" i="11"/>
  <c r="J37" i="11"/>
  <c r="J38" i="11"/>
  <c r="J39" i="11"/>
  <c r="J40" i="11"/>
  <c r="J41" i="11"/>
  <c r="J42" i="11"/>
  <c r="J43" i="11"/>
  <c r="J44" i="11"/>
  <c r="J45" i="11"/>
  <c r="J46" i="11"/>
  <c r="J47" i="11"/>
  <c r="J48" i="11"/>
  <c r="J49" i="11"/>
  <c r="J50" i="11"/>
  <c r="J51" i="11"/>
  <c r="J52" i="11"/>
  <c r="J53" i="11"/>
  <c r="J54" i="11"/>
  <c r="J55" i="11"/>
  <c r="J56" i="11"/>
  <c r="J57" i="11"/>
  <c r="J58" i="11"/>
  <c r="J59" i="11"/>
  <c r="J60" i="11"/>
  <c r="J61" i="11"/>
  <c r="J62" i="11"/>
  <c r="J63" i="11"/>
  <c r="J64" i="11"/>
  <c r="J65" i="11"/>
  <c r="J66" i="11"/>
  <c r="J67" i="11"/>
  <c r="J68" i="11"/>
  <c r="J69" i="11"/>
  <c r="J70" i="11"/>
  <c r="J71" i="11"/>
  <c r="J72" i="11"/>
  <c r="J73" i="11"/>
  <c r="J74" i="11"/>
  <c r="J75" i="11"/>
  <c r="J76" i="11"/>
  <c r="J77" i="11"/>
  <c r="J78" i="11"/>
  <c r="J79" i="11"/>
  <c r="J80" i="11"/>
  <c r="J81" i="11"/>
  <c r="J82" i="11"/>
  <c r="J83" i="11"/>
  <c r="J84" i="11"/>
  <c r="J85" i="11"/>
  <c r="J86" i="11"/>
  <c r="J87" i="11"/>
  <c r="J88" i="11"/>
  <c r="J89" i="11"/>
  <c r="J90" i="11"/>
  <c r="J91" i="11"/>
  <c r="J92" i="11"/>
  <c r="J93" i="11"/>
  <c r="J94" i="11"/>
  <c r="J95" i="11"/>
  <c r="J96" i="11"/>
  <c r="J97" i="11"/>
  <c r="J98" i="11"/>
  <c r="J99" i="11"/>
  <c r="J100" i="11"/>
  <c r="J101" i="11"/>
  <c r="J102" i="11"/>
  <c r="J103" i="11"/>
  <c r="J104" i="11"/>
  <c r="J105" i="11"/>
  <c r="J106" i="11"/>
  <c r="J107" i="11"/>
  <c r="J108" i="11"/>
  <c r="J109" i="11"/>
  <c r="J110" i="11"/>
  <c r="J111" i="11"/>
  <c r="J112" i="11"/>
  <c r="J113" i="11"/>
  <c r="J114" i="11"/>
  <c r="J115" i="11"/>
  <c r="J116" i="11"/>
  <c r="J117" i="11"/>
  <c r="J118" i="11"/>
  <c r="J119" i="11"/>
  <c r="J120" i="11"/>
  <c r="J121" i="11"/>
  <c r="J122" i="11"/>
  <c r="J123" i="11"/>
  <c r="J124" i="11"/>
  <c r="J125" i="11"/>
  <c r="J126" i="11"/>
  <c r="J127" i="11"/>
  <c r="J128" i="11"/>
  <c r="J129" i="11"/>
  <c r="J130" i="11"/>
  <c r="J131" i="11"/>
  <c r="J132" i="11"/>
  <c r="J133" i="11"/>
  <c r="J134" i="11"/>
  <c r="J135" i="11"/>
  <c r="J136" i="11"/>
  <c r="J137" i="11"/>
  <c r="J138" i="11"/>
  <c r="J139" i="11"/>
  <c r="J140" i="11"/>
  <c r="J141" i="11"/>
  <c r="J142" i="11"/>
  <c r="J143" i="11"/>
  <c r="J144" i="11"/>
  <c r="J145" i="11"/>
  <c r="J146" i="11"/>
  <c r="J147" i="11"/>
  <c r="J148" i="11"/>
  <c r="J149" i="11"/>
  <c r="J150" i="11"/>
  <c r="J151" i="11"/>
  <c r="J152" i="11"/>
  <c r="J153" i="11"/>
  <c r="J154" i="11"/>
  <c r="J155" i="11"/>
  <c r="J156" i="11"/>
  <c r="J157" i="11"/>
  <c r="J158" i="11"/>
  <c r="J159" i="11"/>
  <c r="J160" i="11"/>
  <c r="J161" i="11"/>
  <c r="J162" i="11"/>
  <c r="J163" i="11"/>
  <c r="J164" i="11"/>
  <c r="J165" i="11"/>
  <c r="J166" i="11"/>
  <c r="J167" i="11"/>
  <c r="J168" i="11"/>
  <c r="J169" i="11"/>
  <c r="J170" i="11"/>
  <c r="J171" i="11"/>
  <c r="J172" i="11"/>
  <c r="J173" i="11"/>
  <c r="J174" i="11"/>
  <c r="J175" i="11"/>
  <c r="J176" i="11"/>
  <c r="J177" i="11"/>
  <c r="J178" i="11"/>
  <c r="J179" i="11"/>
  <c r="J180" i="11"/>
  <c r="J181" i="11"/>
  <c r="J182" i="11"/>
  <c r="J183" i="11"/>
  <c r="J184" i="11"/>
  <c r="J185" i="11"/>
  <c r="J186" i="11"/>
  <c r="J187" i="11"/>
  <c r="J188" i="11"/>
  <c r="J189" i="11"/>
  <c r="J190" i="11"/>
  <c r="J191" i="11"/>
  <c r="J192" i="11"/>
  <c r="J193" i="11"/>
  <c r="J194" i="11"/>
  <c r="J195" i="11"/>
  <c r="J196" i="11"/>
  <c r="J197" i="11"/>
  <c r="J198" i="11"/>
  <c r="J199" i="11"/>
  <c r="J200" i="11"/>
  <c r="S3" i="12" l="1"/>
  <c r="S4" i="12"/>
  <c r="S5" i="12"/>
  <c r="S6" i="12"/>
  <c r="S7" i="12"/>
  <c r="S8" i="12"/>
  <c r="S9" i="12"/>
  <c r="S10" i="12"/>
  <c r="S11" i="12"/>
  <c r="S12" i="12"/>
  <c r="S13" i="12"/>
  <c r="S14" i="12"/>
  <c r="S15" i="12"/>
  <c r="S16" i="12"/>
  <c r="S17" i="12"/>
  <c r="S18" i="12"/>
  <c r="S19" i="12"/>
  <c r="S20" i="12"/>
  <c r="S21" i="12"/>
  <c r="S22" i="12"/>
  <c r="S23" i="12"/>
  <c r="S24" i="12"/>
  <c r="S25" i="12"/>
  <c r="S26" i="12"/>
  <c r="S27" i="12"/>
  <c r="S28" i="12"/>
  <c r="S29" i="12"/>
  <c r="S30" i="12"/>
  <c r="S31" i="12"/>
  <c r="S32" i="12"/>
  <c r="S33" i="12"/>
  <c r="S34" i="12"/>
  <c r="S35" i="12"/>
  <c r="S36" i="12"/>
  <c r="S37" i="12"/>
  <c r="S38" i="12"/>
  <c r="S39" i="12"/>
  <c r="S40" i="12"/>
  <c r="S41" i="12"/>
  <c r="S42" i="12"/>
  <c r="S43" i="12"/>
  <c r="S44" i="12"/>
  <c r="S45" i="12"/>
  <c r="S46" i="12"/>
  <c r="S47" i="12"/>
  <c r="S48" i="12"/>
  <c r="S49" i="12"/>
  <c r="S50" i="12"/>
  <c r="S51" i="12"/>
  <c r="S52" i="12"/>
  <c r="S53" i="12"/>
  <c r="S54" i="12"/>
  <c r="S55" i="12"/>
  <c r="S56" i="12"/>
  <c r="S57" i="12"/>
  <c r="S58" i="12"/>
  <c r="S59" i="12"/>
  <c r="S60" i="12"/>
  <c r="S61" i="12"/>
  <c r="S62" i="12"/>
  <c r="S63" i="12"/>
  <c r="S64" i="12"/>
  <c r="S65" i="12"/>
  <c r="S66" i="12"/>
  <c r="S67" i="12"/>
  <c r="S68" i="12"/>
  <c r="S69" i="12"/>
  <c r="S70" i="12"/>
  <c r="S71" i="12"/>
  <c r="S72" i="12"/>
  <c r="S73" i="12"/>
  <c r="S74" i="12"/>
  <c r="S75" i="12"/>
  <c r="S76" i="12"/>
  <c r="S77" i="12"/>
  <c r="S78" i="12"/>
  <c r="S79" i="12"/>
  <c r="S80" i="12"/>
  <c r="S81" i="12"/>
  <c r="S82" i="12"/>
  <c r="S83" i="12"/>
  <c r="S84" i="12"/>
  <c r="S85" i="12"/>
  <c r="S86" i="12"/>
  <c r="S87" i="12"/>
  <c r="S88" i="12"/>
  <c r="S89" i="12"/>
  <c r="S90" i="12"/>
  <c r="S91" i="12"/>
  <c r="S92" i="12"/>
  <c r="S93" i="12"/>
  <c r="S94" i="12"/>
  <c r="S95" i="12"/>
  <c r="S96" i="12"/>
  <c r="S97" i="12"/>
  <c r="S98" i="12"/>
  <c r="S99" i="12"/>
  <c r="S100" i="12"/>
  <c r="S101" i="12"/>
  <c r="S102" i="12"/>
  <c r="S103" i="12"/>
  <c r="S104" i="12"/>
  <c r="S105" i="12"/>
  <c r="S106" i="12"/>
  <c r="S107" i="12"/>
  <c r="S108" i="12"/>
  <c r="S109" i="12"/>
  <c r="S110" i="12"/>
  <c r="S111" i="12"/>
  <c r="S112" i="12"/>
  <c r="S113" i="12"/>
  <c r="S114" i="12"/>
  <c r="S115" i="12"/>
  <c r="S116" i="12"/>
  <c r="S117" i="12"/>
  <c r="S118" i="12"/>
  <c r="S119" i="12"/>
  <c r="S120" i="12"/>
  <c r="S121" i="12"/>
  <c r="S122" i="12"/>
  <c r="S123" i="12"/>
  <c r="S124" i="12"/>
  <c r="S125" i="12"/>
  <c r="S126" i="12"/>
  <c r="S127" i="12"/>
  <c r="S128" i="12"/>
  <c r="S129" i="12"/>
  <c r="S130" i="12"/>
  <c r="S131" i="12"/>
  <c r="S132" i="12"/>
  <c r="S133" i="12"/>
  <c r="S134" i="12"/>
  <c r="S135" i="12"/>
  <c r="S136" i="12"/>
  <c r="S137" i="12"/>
  <c r="S138" i="12"/>
  <c r="S139" i="12"/>
  <c r="S140" i="12"/>
  <c r="S141" i="12"/>
  <c r="S142" i="12"/>
  <c r="S143" i="12"/>
  <c r="S144" i="12"/>
  <c r="S145" i="12"/>
  <c r="S146" i="12"/>
  <c r="S147" i="12"/>
  <c r="S148" i="12"/>
  <c r="S149" i="12"/>
  <c r="S150" i="12"/>
  <c r="S151" i="12"/>
  <c r="S152" i="12"/>
  <c r="S153" i="12"/>
  <c r="S154" i="12"/>
  <c r="S155" i="12"/>
  <c r="S156" i="12"/>
  <c r="S157" i="12"/>
  <c r="S158" i="12"/>
  <c r="S159" i="12"/>
  <c r="S160" i="12"/>
  <c r="S161" i="12"/>
  <c r="S162" i="12"/>
  <c r="S163" i="12"/>
  <c r="S164" i="12"/>
  <c r="S165" i="12"/>
  <c r="S166" i="12"/>
  <c r="S167" i="12"/>
  <c r="S168" i="12"/>
  <c r="S169" i="12"/>
  <c r="S170" i="12"/>
  <c r="S171" i="12"/>
  <c r="S172" i="12"/>
  <c r="S173" i="12"/>
  <c r="S174" i="12"/>
  <c r="S175" i="12"/>
  <c r="S176" i="12"/>
  <c r="S177" i="12"/>
  <c r="S178" i="12"/>
  <c r="S179" i="12"/>
  <c r="S180" i="12"/>
  <c r="S181" i="12"/>
  <c r="S182" i="12"/>
  <c r="S183" i="12"/>
  <c r="S184" i="12"/>
  <c r="S185" i="12"/>
  <c r="S186" i="12"/>
  <c r="S187" i="12"/>
  <c r="S188" i="12"/>
  <c r="S189" i="12"/>
  <c r="S190" i="12"/>
  <c r="S191" i="12"/>
  <c r="S192" i="12"/>
  <c r="S193" i="12"/>
  <c r="S194" i="12"/>
  <c r="S195" i="12"/>
  <c r="S196" i="12"/>
  <c r="S197" i="12"/>
  <c r="S198" i="12"/>
  <c r="S199" i="12"/>
  <c r="S200" i="12"/>
  <c r="S2" i="12"/>
  <c r="P2" i="11"/>
  <c r="M3" i="12"/>
  <c r="M4" i="12"/>
  <c r="M5" i="12"/>
  <c r="M6" i="12"/>
  <c r="M7" i="12"/>
  <c r="M8" i="12"/>
  <c r="M9" i="12"/>
  <c r="M10" i="12"/>
  <c r="M11" i="12"/>
  <c r="M12" i="12"/>
  <c r="M13" i="12"/>
  <c r="M14" i="12"/>
  <c r="M15" i="12"/>
  <c r="M16" i="12"/>
  <c r="M17" i="12"/>
  <c r="M18" i="12"/>
  <c r="M19" i="12"/>
  <c r="M20" i="12"/>
  <c r="M21" i="12"/>
  <c r="M22" i="12"/>
  <c r="M23" i="12"/>
  <c r="M24" i="12"/>
  <c r="M25" i="12"/>
  <c r="M26" i="12"/>
  <c r="M27" i="12"/>
  <c r="M28" i="12"/>
  <c r="M29" i="12"/>
  <c r="M30" i="12"/>
  <c r="M31" i="12"/>
  <c r="M32" i="12"/>
  <c r="M33" i="12"/>
  <c r="M34" i="12"/>
  <c r="M35" i="12"/>
  <c r="M36" i="12"/>
  <c r="M37" i="12"/>
  <c r="M38" i="12"/>
  <c r="M39" i="12"/>
  <c r="M40" i="12"/>
  <c r="M41" i="12"/>
  <c r="M42" i="12"/>
  <c r="M43" i="12"/>
  <c r="M44" i="12"/>
  <c r="M45" i="12"/>
  <c r="M46" i="12"/>
  <c r="M47" i="12"/>
  <c r="M48" i="12"/>
  <c r="M49" i="12"/>
  <c r="M50" i="12"/>
  <c r="M51" i="12"/>
  <c r="M52" i="12"/>
  <c r="M53" i="12"/>
  <c r="M54" i="12"/>
  <c r="M55" i="12"/>
  <c r="M56" i="12"/>
  <c r="M57" i="12"/>
  <c r="M58" i="12"/>
  <c r="M59" i="12"/>
  <c r="M60" i="12"/>
  <c r="M61" i="12"/>
  <c r="M62" i="12"/>
  <c r="M63" i="12"/>
  <c r="M64" i="12"/>
  <c r="M65" i="12"/>
  <c r="M66" i="12"/>
  <c r="M67" i="12"/>
  <c r="M68" i="12"/>
  <c r="M69" i="12"/>
  <c r="M70" i="12"/>
  <c r="M71" i="12"/>
  <c r="M72" i="12"/>
  <c r="M73" i="12"/>
  <c r="M74" i="12"/>
  <c r="M75" i="12"/>
  <c r="M76" i="12"/>
  <c r="M77" i="12"/>
  <c r="M78" i="12"/>
  <c r="M79" i="12"/>
  <c r="M80" i="12"/>
  <c r="M81" i="12"/>
  <c r="M82" i="12"/>
  <c r="M83" i="12"/>
  <c r="M84" i="12"/>
  <c r="M85" i="12"/>
  <c r="M86" i="12"/>
  <c r="M87" i="12"/>
  <c r="M88" i="12"/>
  <c r="M89" i="12"/>
  <c r="M90" i="12"/>
  <c r="M91" i="12"/>
  <c r="M92" i="12"/>
  <c r="M93" i="12"/>
  <c r="M94" i="12"/>
  <c r="M95" i="12"/>
  <c r="M96" i="12"/>
  <c r="M97" i="12"/>
  <c r="M98" i="12"/>
  <c r="M99" i="12"/>
  <c r="M100" i="12"/>
  <c r="M101" i="12"/>
  <c r="M102" i="12"/>
  <c r="M103" i="12"/>
  <c r="M104" i="12"/>
  <c r="M105" i="12"/>
  <c r="M106" i="12"/>
  <c r="M107" i="12"/>
  <c r="M108" i="12"/>
  <c r="M109" i="12"/>
  <c r="M110" i="12"/>
  <c r="M111" i="12"/>
  <c r="M112" i="12"/>
  <c r="M113" i="12"/>
  <c r="M114" i="12"/>
  <c r="M115" i="12"/>
  <c r="M116" i="12"/>
  <c r="M117" i="12"/>
  <c r="M118" i="12"/>
  <c r="M119" i="12"/>
  <c r="M120" i="12"/>
  <c r="M121" i="12"/>
  <c r="M122" i="12"/>
  <c r="M123" i="12"/>
  <c r="M124" i="12"/>
  <c r="M125" i="12"/>
  <c r="M126" i="12"/>
  <c r="M127" i="12"/>
  <c r="M128" i="12"/>
  <c r="M129" i="12"/>
  <c r="M130" i="12"/>
  <c r="M131" i="12"/>
  <c r="M132" i="12"/>
  <c r="M133" i="12"/>
  <c r="M134" i="12"/>
  <c r="M135" i="12"/>
  <c r="M136" i="12"/>
  <c r="M137" i="12"/>
  <c r="M138" i="12"/>
  <c r="M139" i="12"/>
  <c r="M140" i="12"/>
  <c r="M141" i="12"/>
  <c r="M142" i="12"/>
  <c r="M143" i="12"/>
  <c r="M144" i="12"/>
  <c r="M145" i="12"/>
  <c r="M146" i="12"/>
  <c r="M147" i="12"/>
  <c r="M148" i="12"/>
  <c r="M149" i="12"/>
  <c r="M150" i="12"/>
  <c r="M151" i="12"/>
  <c r="M152" i="12"/>
  <c r="M153" i="12"/>
  <c r="M154" i="12"/>
  <c r="M155" i="12"/>
  <c r="M156" i="12"/>
  <c r="M157" i="12"/>
  <c r="M158" i="12"/>
  <c r="M159" i="12"/>
  <c r="M160" i="12"/>
  <c r="M161" i="12"/>
  <c r="M162" i="12"/>
  <c r="M163" i="12"/>
  <c r="M164" i="12"/>
  <c r="M165" i="12"/>
  <c r="M166" i="12"/>
  <c r="M167" i="12"/>
  <c r="M168" i="12"/>
  <c r="M169" i="12"/>
  <c r="M170" i="12"/>
  <c r="M171" i="12"/>
  <c r="M172" i="12"/>
  <c r="M173" i="12"/>
  <c r="M174" i="12"/>
  <c r="M175" i="12"/>
  <c r="M176" i="12"/>
  <c r="M177" i="12"/>
  <c r="M178" i="12"/>
  <c r="M179" i="12"/>
  <c r="M180" i="12"/>
  <c r="M181" i="12"/>
  <c r="M182" i="12"/>
  <c r="M183" i="12"/>
  <c r="M184" i="12"/>
  <c r="M185" i="12"/>
  <c r="M186" i="12"/>
  <c r="M187" i="12"/>
  <c r="M188" i="12"/>
  <c r="M189" i="12"/>
  <c r="M190" i="12"/>
  <c r="M191" i="12"/>
  <c r="M192" i="12"/>
  <c r="M193" i="12"/>
  <c r="M194" i="12"/>
  <c r="M195" i="12"/>
  <c r="M196" i="12"/>
  <c r="M197" i="12"/>
  <c r="M198" i="12"/>
  <c r="M199" i="12"/>
  <c r="M200" i="12"/>
  <c r="M2" i="12"/>
  <c r="L3" i="12"/>
  <c r="L4" i="12"/>
  <c r="L5" i="12"/>
  <c r="L6" i="12"/>
  <c r="L7" i="12"/>
  <c r="L8" i="12"/>
  <c r="L9" i="12"/>
  <c r="L10" i="12"/>
  <c r="L11" i="12"/>
  <c r="L12" i="12"/>
  <c r="L13" i="12"/>
  <c r="L14" i="12"/>
  <c r="L15" i="12"/>
  <c r="L16" i="12"/>
  <c r="L17" i="12"/>
  <c r="L18" i="12"/>
  <c r="L19" i="12"/>
  <c r="L20" i="12"/>
  <c r="L21" i="12"/>
  <c r="L22" i="12"/>
  <c r="L23" i="12"/>
  <c r="L24" i="12"/>
  <c r="L25" i="12"/>
  <c r="L26" i="12"/>
  <c r="L27" i="12"/>
  <c r="L28" i="12"/>
  <c r="L29" i="12"/>
  <c r="L30" i="12"/>
  <c r="L31" i="12"/>
  <c r="L32" i="12"/>
  <c r="L33" i="12"/>
  <c r="L34" i="12"/>
  <c r="L35" i="12"/>
  <c r="L36" i="12"/>
  <c r="L37" i="12"/>
  <c r="L38" i="12"/>
  <c r="L39" i="12"/>
  <c r="L40" i="12"/>
  <c r="L41" i="12"/>
  <c r="L42" i="12"/>
  <c r="L43" i="12"/>
  <c r="L44" i="12"/>
  <c r="L45" i="12"/>
  <c r="L46" i="12"/>
  <c r="L47" i="12"/>
  <c r="L48" i="12"/>
  <c r="L49" i="12"/>
  <c r="L50" i="12"/>
  <c r="L51" i="12"/>
  <c r="L52" i="12"/>
  <c r="L53" i="12"/>
  <c r="L54" i="12"/>
  <c r="L55" i="12"/>
  <c r="L56" i="12"/>
  <c r="L57" i="12"/>
  <c r="L58" i="12"/>
  <c r="L59" i="12"/>
  <c r="L60" i="12"/>
  <c r="L61" i="12"/>
  <c r="L62" i="12"/>
  <c r="L63" i="12"/>
  <c r="L64" i="12"/>
  <c r="L65" i="12"/>
  <c r="L66" i="12"/>
  <c r="L67" i="12"/>
  <c r="L68" i="12"/>
  <c r="L69" i="12"/>
  <c r="L70" i="12"/>
  <c r="L71" i="12"/>
  <c r="L72" i="12"/>
  <c r="L73" i="12"/>
  <c r="L74" i="12"/>
  <c r="L75" i="12"/>
  <c r="L76" i="12"/>
  <c r="L77" i="12"/>
  <c r="L78" i="12"/>
  <c r="L79" i="12"/>
  <c r="L80" i="12"/>
  <c r="L81" i="12"/>
  <c r="L82" i="12"/>
  <c r="L83" i="12"/>
  <c r="L84" i="12"/>
  <c r="L85" i="12"/>
  <c r="L86" i="12"/>
  <c r="L87" i="12"/>
  <c r="L88" i="12"/>
  <c r="L89" i="12"/>
  <c r="L90" i="12"/>
  <c r="L91" i="12"/>
  <c r="L92" i="12"/>
  <c r="L93" i="12"/>
  <c r="L94" i="12"/>
  <c r="L95" i="12"/>
  <c r="L96" i="12"/>
  <c r="L97" i="12"/>
  <c r="L98" i="12"/>
  <c r="L99" i="12"/>
  <c r="L100" i="12"/>
  <c r="L101" i="12"/>
  <c r="L102" i="12"/>
  <c r="L103" i="12"/>
  <c r="L104" i="12"/>
  <c r="L105" i="12"/>
  <c r="L106" i="12"/>
  <c r="L107" i="12"/>
  <c r="L108" i="12"/>
  <c r="L109" i="12"/>
  <c r="L110" i="12"/>
  <c r="L111" i="12"/>
  <c r="L112" i="12"/>
  <c r="L113" i="12"/>
  <c r="L114" i="12"/>
  <c r="L115" i="12"/>
  <c r="L116" i="12"/>
  <c r="L117" i="12"/>
  <c r="L118" i="12"/>
  <c r="L119" i="12"/>
  <c r="L120" i="12"/>
  <c r="L121" i="12"/>
  <c r="L122" i="12"/>
  <c r="L123" i="12"/>
  <c r="L124" i="12"/>
  <c r="L125" i="12"/>
  <c r="L126" i="12"/>
  <c r="L127" i="12"/>
  <c r="L128" i="12"/>
  <c r="L129" i="12"/>
  <c r="L130" i="12"/>
  <c r="L131" i="12"/>
  <c r="L132" i="12"/>
  <c r="L133" i="12"/>
  <c r="L134" i="12"/>
  <c r="L135" i="12"/>
  <c r="L136" i="12"/>
  <c r="L137" i="12"/>
  <c r="L138" i="12"/>
  <c r="L139" i="12"/>
  <c r="L140" i="12"/>
  <c r="L141" i="12"/>
  <c r="L142" i="12"/>
  <c r="L143" i="12"/>
  <c r="L144" i="12"/>
  <c r="L145" i="12"/>
  <c r="L146" i="12"/>
  <c r="L147" i="12"/>
  <c r="L148" i="12"/>
  <c r="L149" i="12"/>
  <c r="L150" i="12"/>
  <c r="L151" i="12"/>
  <c r="L152" i="12"/>
  <c r="L153" i="12"/>
  <c r="L154" i="12"/>
  <c r="L155" i="12"/>
  <c r="L156" i="12"/>
  <c r="L157" i="12"/>
  <c r="L158" i="12"/>
  <c r="L159" i="12"/>
  <c r="L160" i="12"/>
  <c r="L161" i="12"/>
  <c r="L162" i="12"/>
  <c r="L163" i="12"/>
  <c r="L164" i="12"/>
  <c r="L165" i="12"/>
  <c r="L166" i="12"/>
  <c r="L167" i="12"/>
  <c r="L168" i="12"/>
  <c r="L169" i="12"/>
  <c r="L170" i="12"/>
  <c r="L171" i="12"/>
  <c r="L172" i="12"/>
  <c r="L173" i="12"/>
  <c r="L174" i="12"/>
  <c r="L175" i="12"/>
  <c r="L176" i="12"/>
  <c r="L177" i="12"/>
  <c r="L178" i="12"/>
  <c r="L179" i="12"/>
  <c r="L180" i="12"/>
  <c r="L181" i="12"/>
  <c r="L182" i="12"/>
  <c r="L183" i="12"/>
  <c r="L184" i="12"/>
  <c r="L185" i="12"/>
  <c r="L186" i="12"/>
  <c r="L187" i="12"/>
  <c r="L188" i="12"/>
  <c r="L189" i="12"/>
  <c r="L190" i="12"/>
  <c r="L191" i="12"/>
  <c r="L192" i="12"/>
  <c r="L193" i="12"/>
  <c r="L194" i="12"/>
  <c r="L195" i="12"/>
  <c r="L196" i="12"/>
  <c r="L197" i="12"/>
  <c r="L198" i="12"/>
  <c r="L199" i="12"/>
  <c r="L200" i="12"/>
  <c r="L2" i="12"/>
  <c r="K3" i="11"/>
  <c r="K4" i="11"/>
  <c r="K5" i="11"/>
  <c r="K6" i="11"/>
  <c r="K7" i="11"/>
  <c r="K8" i="11"/>
  <c r="K9" i="11"/>
  <c r="K10" i="11"/>
  <c r="K11" i="11"/>
  <c r="K12" i="11"/>
  <c r="K13" i="11"/>
  <c r="K14" i="11"/>
  <c r="K15" i="11"/>
  <c r="K16" i="11"/>
  <c r="K17" i="11"/>
  <c r="K18" i="11"/>
  <c r="K19" i="11"/>
  <c r="K20" i="11"/>
  <c r="K21" i="11"/>
  <c r="K22" i="11"/>
  <c r="K23" i="11"/>
  <c r="K24" i="11"/>
  <c r="K25" i="11"/>
  <c r="K26" i="11"/>
  <c r="K27" i="11"/>
  <c r="K28" i="11"/>
  <c r="K29" i="11"/>
  <c r="K30" i="11"/>
  <c r="K31" i="11"/>
  <c r="K32" i="11"/>
  <c r="K33" i="11"/>
  <c r="K34" i="11"/>
  <c r="K35" i="11"/>
  <c r="K36" i="11"/>
  <c r="K37" i="11"/>
  <c r="K38" i="11"/>
  <c r="K39" i="11"/>
  <c r="K40" i="11"/>
  <c r="K41" i="11"/>
  <c r="K42" i="11"/>
  <c r="K43" i="11"/>
  <c r="K44" i="11"/>
  <c r="K45" i="11"/>
  <c r="K46" i="11"/>
  <c r="K47" i="11"/>
  <c r="K48" i="11"/>
  <c r="K49" i="11"/>
  <c r="K50" i="11"/>
  <c r="K51" i="11"/>
  <c r="K52" i="11"/>
  <c r="K53" i="11"/>
  <c r="K54" i="11"/>
  <c r="K55" i="11"/>
  <c r="K56" i="11"/>
  <c r="K57" i="11"/>
  <c r="K58" i="11"/>
  <c r="K59" i="11"/>
  <c r="K60" i="11"/>
  <c r="K61" i="11"/>
  <c r="K62" i="11"/>
  <c r="K63" i="11"/>
  <c r="K64" i="11"/>
  <c r="K65" i="11"/>
  <c r="K66" i="11"/>
  <c r="K67" i="11"/>
  <c r="K68" i="11"/>
  <c r="K69" i="11"/>
  <c r="K70" i="11"/>
  <c r="K71" i="11"/>
  <c r="K72" i="11"/>
  <c r="K73" i="11"/>
  <c r="K74" i="11"/>
  <c r="K75" i="11"/>
  <c r="K76" i="11"/>
  <c r="K77" i="11"/>
  <c r="K78" i="11"/>
  <c r="K79" i="11"/>
  <c r="K80" i="11"/>
  <c r="K81" i="11"/>
  <c r="K82" i="11"/>
  <c r="K83" i="11"/>
  <c r="K84" i="11"/>
  <c r="K85" i="11"/>
  <c r="K86" i="11"/>
  <c r="K87" i="11"/>
  <c r="K88" i="11"/>
  <c r="K89" i="11"/>
  <c r="K90" i="11"/>
  <c r="K91" i="11"/>
  <c r="K92" i="11"/>
  <c r="K93" i="11"/>
  <c r="K94" i="11"/>
  <c r="K95" i="11"/>
  <c r="K96" i="11"/>
  <c r="K97" i="11"/>
  <c r="K98" i="11"/>
  <c r="K99" i="11"/>
  <c r="K100" i="11"/>
  <c r="K101" i="11"/>
  <c r="K102" i="11"/>
  <c r="K103" i="11"/>
  <c r="K104" i="11"/>
  <c r="K105" i="11"/>
  <c r="K106" i="11"/>
  <c r="K107" i="11"/>
  <c r="K108" i="11"/>
  <c r="K109" i="11"/>
  <c r="K110" i="11"/>
  <c r="K111" i="11"/>
  <c r="K112" i="11"/>
  <c r="K113" i="11"/>
  <c r="K114" i="11"/>
  <c r="K115" i="11"/>
  <c r="K116" i="11"/>
  <c r="K117" i="11"/>
  <c r="K118" i="11"/>
  <c r="K119" i="11"/>
  <c r="K120" i="11"/>
  <c r="K121" i="11"/>
  <c r="K122" i="11"/>
  <c r="K123" i="11"/>
  <c r="K124" i="11"/>
  <c r="K125" i="11"/>
  <c r="K126" i="11"/>
  <c r="K127" i="11"/>
  <c r="K128" i="11"/>
  <c r="K129" i="11"/>
  <c r="K130" i="11"/>
  <c r="K131" i="11"/>
  <c r="K132" i="11"/>
  <c r="K133" i="11"/>
  <c r="K134" i="11"/>
  <c r="K135" i="11"/>
  <c r="K136" i="11"/>
  <c r="K137" i="11"/>
  <c r="K138" i="11"/>
  <c r="K139" i="11"/>
  <c r="K140" i="11"/>
  <c r="K141" i="11"/>
  <c r="K142" i="11"/>
  <c r="K143" i="11"/>
  <c r="K144" i="11"/>
  <c r="K145" i="11"/>
  <c r="K146" i="11"/>
  <c r="K147" i="11"/>
  <c r="K148" i="11"/>
  <c r="K149" i="11"/>
  <c r="K150" i="11"/>
  <c r="K151" i="11"/>
  <c r="K152" i="11"/>
  <c r="K153" i="11"/>
  <c r="K154" i="11"/>
  <c r="K155" i="11"/>
  <c r="K156" i="11"/>
  <c r="K157" i="11"/>
  <c r="K158" i="11"/>
  <c r="K159" i="11"/>
  <c r="K160" i="11"/>
  <c r="K161" i="11"/>
  <c r="K162" i="11"/>
  <c r="K163" i="11"/>
  <c r="K164" i="11"/>
  <c r="K165" i="11"/>
  <c r="K166" i="11"/>
  <c r="K167" i="11"/>
  <c r="K168" i="11"/>
  <c r="K169" i="11"/>
  <c r="K170" i="11"/>
  <c r="K171" i="11"/>
  <c r="K172" i="11"/>
  <c r="K173" i="11"/>
  <c r="K174" i="11"/>
  <c r="K175" i="11"/>
  <c r="K176" i="11"/>
  <c r="K177" i="11"/>
  <c r="K178" i="11"/>
  <c r="K179" i="11"/>
  <c r="K180" i="11"/>
  <c r="K181" i="11"/>
  <c r="K182" i="11"/>
  <c r="K183" i="11"/>
  <c r="K184" i="11"/>
  <c r="K185" i="11"/>
  <c r="K186" i="11"/>
  <c r="K187" i="11"/>
  <c r="K188" i="11"/>
  <c r="K189" i="11"/>
  <c r="K190" i="11"/>
  <c r="K191" i="11"/>
  <c r="K192" i="11"/>
  <c r="K193" i="11"/>
  <c r="K194" i="11"/>
  <c r="K195" i="11"/>
  <c r="K196" i="11"/>
  <c r="K197" i="11"/>
  <c r="K198" i="11"/>
  <c r="K199" i="11"/>
  <c r="K200" i="11"/>
  <c r="F3" i="11"/>
  <c r="F4" i="11"/>
  <c r="F5" i="11"/>
  <c r="F6" i="11"/>
  <c r="F7" i="11"/>
  <c r="F8" i="11"/>
  <c r="F9" i="11"/>
  <c r="F10" i="11"/>
  <c r="F11" i="11"/>
  <c r="F12" i="11"/>
  <c r="F13" i="11"/>
  <c r="F14" i="11"/>
  <c r="F15" i="11"/>
  <c r="F16" i="11"/>
  <c r="F17" i="11"/>
  <c r="F18" i="11"/>
  <c r="F19" i="11"/>
  <c r="F20" i="11"/>
  <c r="F21" i="11"/>
  <c r="F22" i="11"/>
  <c r="F23" i="11"/>
  <c r="F24" i="11"/>
  <c r="F25" i="11"/>
  <c r="F26" i="11"/>
  <c r="F27" i="11"/>
  <c r="F28" i="11"/>
  <c r="F29" i="11"/>
  <c r="F30" i="11"/>
  <c r="F31" i="11"/>
  <c r="F32" i="11"/>
  <c r="F33" i="11"/>
  <c r="F34" i="11"/>
  <c r="F35" i="11"/>
  <c r="F36" i="11"/>
  <c r="F37" i="11"/>
  <c r="F38" i="11"/>
  <c r="F39" i="11"/>
  <c r="F40" i="11"/>
  <c r="F41" i="11"/>
  <c r="F42" i="11"/>
  <c r="F43" i="11"/>
  <c r="F44" i="11"/>
  <c r="F45" i="11"/>
  <c r="F46" i="11"/>
  <c r="F47" i="11"/>
  <c r="F48" i="11"/>
  <c r="F49" i="11"/>
  <c r="F50" i="11"/>
  <c r="F51" i="11"/>
  <c r="F52" i="11"/>
  <c r="F53" i="11"/>
  <c r="F54" i="11"/>
  <c r="F55" i="11"/>
  <c r="F56" i="11"/>
  <c r="F57" i="11"/>
  <c r="F58" i="11"/>
  <c r="F59" i="11"/>
  <c r="F60" i="11"/>
  <c r="F61" i="11"/>
  <c r="F62" i="11"/>
  <c r="F63" i="11"/>
  <c r="F64" i="11"/>
  <c r="F65" i="11"/>
  <c r="F66" i="11"/>
  <c r="F67" i="11"/>
  <c r="F68" i="11"/>
  <c r="F69" i="11"/>
  <c r="F70" i="11"/>
  <c r="F71" i="11"/>
  <c r="F72" i="11"/>
  <c r="F73" i="11"/>
  <c r="F74" i="11"/>
  <c r="F75" i="11"/>
  <c r="F76" i="11"/>
  <c r="F77" i="11"/>
  <c r="F78" i="11"/>
  <c r="F79" i="11"/>
  <c r="F80" i="11"/>
  <c r="F81" i="11"/>
  <c r="F82" i="11"/>
  <c r="F83" i="11"/>
  <c r="F84" i="11"/>
  <c r="F85" i="11"/>
  <c r="F86" i="11"/>
  <c r="F87" i="11"/>
  <c r="F88" i="11"/>
  <c r="F89" i="11"/>
  <c r="F90" i="11"/>
  <c r="F91" i="11"/>
  <c r="F92" i="11"/>
  <c r="F93" i="11"/>
  <c r="F94" i="11"/>
  <c r="F95" i="11"/>
  <c r="F96" i="11"/>
  <c r="F97" i="11"/>
  <c r="F98" i="11"/>
  <c r="F99" i="11"/>
  <c r="F100" i="11"/>
  <c r="F101" i="11"/>
  <c r="F102" i="11"/>
  <c r="F103" i="11"/>
  <c r="F104" i="11"/>
  <c r="F105" i="11"/>
  <c r="F106" i="11"/>
  <c r="F107" i="11"/>
  <c r="F108" i="11"/>
  <c r="F109" i="11"/>
  <c r="F110" i="11"/>
  <c r="F111" i="11"/>
  <c r="F112" i="11"/>
  <c r="F113" i="11"/>
  <c r="F114" i="11"/>
  <c r="F115" i="11"/>
  <c r="F116" i="11"/>
  <c r="F117" i="11"/>
  <c r="F118" i="11"/>
  <c r="F119" i="11"/>
  <c r="F120" i="11"/>
  <c r="F121" i="11"/>
  <c r="F122" i="11"/>
  <c r="F123" i="11"/>
  <c r="F124" i="11"/>
  <c r="F125" i="11"/>
  <c r="F126" i="11"/>
  <c r="F127" i="11"/>
  <c r="F128" i="11"/>
  <c r="F129" i="11"/>
  <c r="F130" i="11"/>
  <c r="F131" i="11"/>
  <c r="F132" i="11"/>
  <c r="F133" i="11"/>
  <c r="F134" i="11"/>
  <c r="F135" i="11"/>
  <c r="F136" i="11"/>
  <c r="F137" i="11"/>
  <c r="F138" i="11"/>
  <c r="F139" i="11"/>
  <c r="F140" i="11"/>
  <c r="F141" i="11"/>
  <c r="F142" i="11"/>
  <c r="F143" i="11"/>
  <c r="F144" i="11"/>
  <c r="F145" i="11"/>
  <c r="F146" i="11"/>
  <c r="F147" i="11"/>
  <c r="F148" i="11"/>
  <c r="F149" i="11"/>
  <c r="F150" i="11"/>
  <c r="F151" i="11"/>
  <c r="F152" i="11"/>
  <c r="F153" i="11"/>
  <c r="F154" i="11"/>
  <c r="F155" i="11"/>
  <c r="F156" i="11"/>
  <c r="F157" i="11"/>
  <c r="F158" i="11"/>
  <c r="F159" i="11"/>
  <c r="F160" i="11"/>
  <c r="F161" i="11"/>
  <c r="F162" i="11"/>
  <c r="F163" i="11"/>
  <c r="F164" i="11"/>
  <c r="F165" i="11"/>
  <c r="F166" i="11"/>
  <c r="F167" i="11"/>
  <c r="F168" i="11"/>
  <c r="F169" i="11"/>
  <c r="F170" i="11"/>
  <c r="F171" i="11"/>
  <c r="F172" i="11"/>
  <c r="F173" i="11"/>
  <c r="F174" i="11"/>
  <c r="F175" i="11"/>
  <c r="F176" i="11"/>
  <c r="F177" i="11"/>
  <c r="F178" i="11"/>
  <c r="F179" i="11"/>
  <c r="F180" i="11"/>
  <c r="F181" i="11"/>
  <c r="F182" i="11"/>
  <c r="F183" i="11"/>
  <c r="F184" i="11"/>
  <c r="F185" i="11"/>
  <c r="F186" i="11"/>
  <c r="F187" i="11"/>
  <c r="F188" i="11"/>
  <c r="F189" i="11"/>
  <c r="F190" i="11"/>
  <c r="F191" i="11"/>
  <c r="F192" i="11"/>
  <c r="F193" i="11"/>
  <c r="F194" i="11"/>
  <c r="F195" i="11"/>
  <c r="F196" i="11"/>
  <c r="F197" i="11"/>
  <c r="F198" i="11"/>
  <c r="F199" i="11"/>
  <c r="F200" i="11"/>
  <c r="K2" i="11"/>
  <c r="F2" i="11"/>
  <c r="N3" i="12"/>
  <c r="N4" i="12"/>
  <c r="N5" i="12"/>
  <c r="N6" i="12"/>
  <c r="N7" i="12"/>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N37" i="12"/>
  <c r="N38" i="12"/>
  <c r="N39" i="12"/>
  <c r="N40" i="12"/>
  <c r="N41" i="12"/>
  <c r="N42" i="12"/>
  <c r="N43" i="12"/>
  <c r="N44" i="12"/>
  <c r="N45" i="12"/>
  <c r="N46" i="12"/>
  <c r="N47" i="12"/>
  <c r="N48" i="12"/>
  <c r="N49" i="12"/>
  <c r="N50" i="12"/>
  <c r="N51" i="12"/>
  <c r="N52" i="12"/>
  <c r="N53" i="12"/>
  <c r="N54" i="12"/>
  <c r="N55" i="12"/>
  <c r="N56" i="12"/>
  <c r="N57" i="12"/>
  <c r="N58" i="12"/>
  <c r="N59" i="12"/>
  <c r="N60" i="12"/>
  <c r="N61" i="12"/>
  <c r="N62" i="12"/>
  <c r="N63" i="12"/>
  <c r="N64" i="12"/>
  <c r="N65" i="12"/>
  <c r="N66" i="12"/>
  <c r="N67" i="12"/>
  <c r="N68" i="12"/>
  <c r="N69" i="12"/>
  <c r="N70" i="12"/>
  <c r="N71" i="12"/>
  <c r="N72" i="12"/>
  <c r="N73" i="12"/>
  <c r="N74" i="12"/>
  <c r="N75" i="12"/>
  <c r="N76" i="12"/>
  <c r="N77" i="12"/>
  <c r="N78" i="12"/>
  <c r="N79" i="12"/>
  <c r="N80" i="12"/>
  <c r="N81" i="12"/>
  <c r="N82" i="12"/>
  <c r="N83" i="12"/>
  <c r="N84" i="12"/>
  <c r="N85" i="12"/>
  <c r="N86" i="12"/>
  <c r="N87" i="12"/>
  <c r="N88" i="12"/>
  <c r="N89" i="12"/>
  <c r="N90" i="12"/>
  <c r="N91" i="12"/>
  <c r="N92" i="12"/>
  <c r="N93" i="12"/>
  <c r="N94" i="12"/>
  <c r="N95" i="12"/>
  <c r="N96" i="12"/>
  <c r="N97" i="12"/>
  <c r="N98" i="12"/>
  <c r="N99" i="12"/>
  <c r="N100" i="12"/>
  <c r="N101" i="12"/>
  <c r="N102" i="12"/>
  <c r="N103" i="12"/>
  <c r="N104" i="12"/>
  <c r="N105" i="12"/>
  <c r="N106" i="12"/>
  <c r="N107" i="12"/>
  <c r="N108" i="12"/>
  <c r="N109" i="12"/>
  <c r="N110" i="12"/>
  <c r="N111" i="12"/>
  <c r="N112" i="12"/>
  <c r="N113" i="12"/>
  <c r="N114" i="12"/>
  <c r="N115" i="12"/>
  <c r="N116" i="12"/>
  <c r="N117" i="12"/>
  <c r="N118" i="12"/>
  <c r="N119" i="12"/>
  <c r="N120" i="12"/>
  <c r="N121" i="12"/>
  <c r="N122" i="12"/>
  <c r="N123" i="12"/>
  <c r="N124" i="12"/>
  <c r="N125" i="12"/>
  <c r="N126" i="12"/>
  <c r="N127" i="12"/>
  <c r="N128" i="12"/>
  <c r="N129" i="12"/>
  <c r="N130" i="12"/>
  <c r="N131" i="12"/>
  <c r="N132" i="12"/>
  <c r="N133" i="12"/>
  <c r="N134" i="12"/>
  <c r="N135" i="12"/>
  <c r="N136" i="12"/>
  <c r="N137" i="12"/>
  <c r="N138" i="12"/>
  <c r="N139" i="12"/>
  <c r="N140" i="12"/>
  <c r="N141" i="12"/>
  <c r="N142" i="12"/>
  <c r="N143" i="12"/>
  <c r="N144" i="12"/>
  <c r="N145" i="12"/>
  <c r="N146" i="12"/>
  <c r="N147" i="12"/>
  <c r="N148" i="12"/>
  <c r="N149" i="12"/>
  <c r="N150" i="12"/>
  <c r="N151" i="12"/>
  <c r="N152" i="12"/>
  <c r="N153" i="12"/>
  <c r="N154" i="12"/>
  <c r="N155" i="12"/>
  <c r="N156" i="12"/>
  <c r="N157" i="12"/>
  <c r="N158" i="12"/>
  <c r="N159" i="12"/>
  <c r="N160" i="12"/>
  <c r="N161" i="12"/>
  <c r="N162" i="12"/>
  <c r="N163" i="12"/>
  <c r="N164" i="12"/>
  <c r="N165" i="12"/>
  <c r="N166" i="12"/>
  <c r="N167" i="12"/>
  <c r="N168" i="12"/>
  <c r="N169" i="12"/>
  <c r="N170" i="12"/>
  <c r="N171" i="12"/>
  <c r="N172" i="12"/>
  <c r="N173" i="12"/>
  <c r="N174" i="12"/>
  <c r="N175" i="12"/>
  <c r="N176" i="12"/>
  <c r="N177" i="12"/>
  <c r="N178" i="12"/>
  <c r="N179" i="12"/>
  <c r="N180" i="12"/>
  <c r="N181" i="12"/>
  <c r="N182" i="12"/>
  <c r="N183" i="12"/>
  <c r="N184" i="12"/>
  <c r="N185" i="12"/>
  <c r="N186" i="12"/>
  <c r="N187" i="12"/>
  <c r="N188" i="12"/>
  <c r="N189" i="12"/>
  <c r="N190" i="12"/>
  <c r="N191" i="12"/>
  <c r="N192" i="12"/>
  <c r="N193" i="12"/>
  <c r="N194" i="12"/>
  <c r="N195" i="12"/>
  <c r="N196" i="12"/>
  <c r="N197" i="12"/>
  <c r="N198" i="12"/>
  <c r="N199" i="12"/>
  <c r="N200" i="12"/>
  <c r="I3" i="12"/>
  <c r="I4" i="12"/>
  <c r="I5" i="12"/>
  <c r="I6" i="12"/>
  <c r="I7" i="12"/>
  <c r="I8" i="12"/>
  <c r="I9" i="12"/>
  <c r="I10" i="12"/>
  <c r="I11"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I37" i="12"/>
  <c r="I38" i="12"/>
  <c r="I39" i="12"/>
  <c r="I40" i="12"/>
  <c r="I41" i="12"/>
  <c r="I42" i="12"/>
  <c r="I43" i="12"/>
  <c r="I44" i="12"/>
  <c r="I45" i="12"/>
  <c r="I46" i="12"/>
  <c r="I47" i="12"/>
  <c r="I48" i="12"/>
  <c r="I49" i="12"/>
  <c r="I50" i="12"/>
  <c r="I51" i="12"/>
  <c r="I52" i="12"/>
  <c r="I53" i="12"/>
  <c r="I54" i="12"/>
  <c r="I55" i="12"/>
  <c r="I56" i="12"/>
  <c r="I57" i="12"/>
  <c r="I58" i="12"/>
  <c r="I59" i="12"/>
  <c r="I60" i="12"/>
  <c r="I61" i="12"/>
  <c r="I62" i="12"/>
  <c r="I63" i="12"/>
  <c r="I64" i="12"/>
  <c r="I65" i="12"/>
  <c r="I66" i="12"/>
  <c r="I67" i="12"/>
  <c r="I68" i="12"/>
  <c r="I69" i="12"/>
  <c r="I70" i="12"/>
  <c r="I71" i="12"/>
  <c r="I72" i="12"/>
  <c r="I73" i="12"/>
  <c r="I74" i="12"/>
  <c r="I75" i="12"/>
  <c r="I76" i="12"/>
  <c r="I77" i="12"/>
  <c r="I78" i="12"/>
  <c r="I79" i="12"/>
  <c r="I80" i="12"/>
  <c r="I81" i="12"/>
  <c r="I82" i="12"/>
  <c r="I83" i="12"/>
  <c r="I84" i="12"/>
  <c r="I85" i="12"/>
  <c r="I86" i="12"/>
  <c r="I87" i="12"/>
  <c r="I88" i="12"/>
  <c r="I89" i="12"/>
  <c r="I90" i="12"/>
  <c r="I91" i="12"/>
  <c r="I92" i="12"/>
  <c r="I93" i="12"/>
  <c r="I94" i="12"/>
  <c r="I95" i="12"/>
  <c r="I96" i="12"/>
  <c r="I97" i="12"/>
  <c r="I98" i="12"/>
  <c r="I99" i="12"/>
  <c r="I100" i="12"/>
  <c r="I101" i="12"/>
  <c r="I102" i="12"/>
  <c r="I103" i="12"/>
  <c r="I104" i="12"/>
  <c r="I105" i="12"/>
  <c r="I106" i="12"/>
  <c r="I107" i="12"/>
  <c r="I108" i="12"/>
  <c r="I109" i="12"/>
  <c r="I110" i="12"/>
  <c r="I111" i="12"/>
  <c r="I112" i="12"/>
  <c r="I113" i="12"/>
  <c r="I114" i="12"/>
  <c r="I115" i="12"/>
  <c r="I116" i="12"/>
  <c r="I117" i="12"/>
  <c r="I118" i="12"/>
  <c r="I119" i="12"/>
  <c r="I120" i="12"/>
  <c r="I121" i="12"/>
  <c r="I122" i="12"/>
  <c r="I123" i="12"/>
  <c r="I124" i="12"/>
  <c r="I125" i="12"/>
  <c r="I126" i="12"/>
  <c r="I127" i="12"/>
  <c r="I128" i="12"/>
  <c r="I129" i="12"/>
  <c r="I130" i="12"/>
  <c r="I131" i="12"/>
  <c r="I132" i="12"/>
  <c r="I133" i="12"/>
  <c r="I134" i="12"/>
  <c r="I135" i="12"/>
  <c r="I136" i="12"/>
  <c r="I137" i="12"/>
  <c r="I138" i="12"/>
  <c r="I139" i="12"/>
  <c r="I140" i="12"/>
  <c r="I141" i="12"/>
  <c r="I142" i="12"/>
  <c r="I143" i="12"/>
  <c r="I144" i="12"/>
  <c r="I145" i="12"/>
  <c r="I146" i="12"/>
  <c r="I147" i="12"/>
  <c r="I148" i="12"/>
  <c r="I149" i="12"/>
  <c r="I150" i="12"/>
  <c r="I151" i="12"/>
  <c r="I152" i="12"/>
  <c r="I153" i="12"/>
  <c r="I154" i="12"/>
  <c r="I155" i="12"/>
  <c r="I156" i="12"/>
  <c r="I157" i="12"/>
  <c r="I158" i="12"/>
  <c r="I159" i="12"/>
  <c r="I160" i="12"/>
  <c r="I161" i="12"/>
  <c r="I162" i="12"/>
  <c r="I163" i="12"/>
  <c r="I164" i="12"/>
  <c r="I165" i="12"/>
  <c r="I166" i="12"/>
  <c r="I167" i="12"/>
  <c r="I168" i="12"/>
  <c r="I169" i="12"/>
  <c r="I170" i="12"/>
  <c r="I171" i="12"/>
  <c r="I172" i="12"/>
  <c r="I173" i="12"/>
  <c r="I174" i="12"/>
  <c r="I175" i="12"/>
  <c r="I176" i="12"/>
  <c r="I177" i="12"/>
  <c r="I178" i="12"/>
  <c r="I179" i="12"/>
  <c r="I180" i="12"/>
  <c r="I181" i="12"/>
  <c r="I182" i="12"/>
  <c r="I183" i="12"/>
  <c r="I184" i="12"/>
  <c r="I185" i="12"/>
  <c r="I186" i="12"/>
  <c r="I187" i="12"/>
  <c r="I188" i="12"/>
  <c r="I189" i="12"/>
  <c r="I190" i="12"/>
  <c r="I191" i="12"/>
  <c r="I192" i="12"/>
  <c r="I193" i="12"/>
  <c r="I194" i="12"/>
  <c r="I195" i="12"/>
  <c r="I196" i="12"/>
  <c r="I197" i="12"/>
  <c r="I198" i="12"/>
  <c r="I199" i="12"/>
  <c r="I200" i="12"/>
  <c r="N2" i="12"/>
  <c r="I2" i="12"/>
  <c r="J2" i="11"/>
  <c r="P143" i="11"/>
  <c r="G2" i="12"/>
  <c r="G3" i="12"/>
  <c r="G4" i="12"/>
  <c r="G5" i="12"/>
  <c r="G6" i="12"/>
  <c r="G7" i="12"/>
  <c r="G8" i="12"/>
  <c r="G9" i="12"/>
  <c r="G10" i="12"/>
  <c r="G11" i="12"/>
  <c r="G12" i="12"/>
  <c r="G13" i="12"/>
  <c r="G14" i="12"/>
  <c r="G15" i="12"/>
  <c r="G16" i="12"/>
  <c r="G17" i="12"/>
  <c r="G18" i="12"/>
  <c r="G19" i="12"/>
  <c r="G20" i="12"/>
  <c r="G21" i="12"/>
  <c r="G22" i="12"/>
  <c r="G23" i="12"/>
  <c r="G24" i="12"/>
  <c r="G25" i="12"/>
  <c r="G26" i="12"/>
  <c r="G27" i="12"/>
  <c r="G28" i="12"/>
  <c r="G29" i="12"/>
  <c r="G30" i="12"/>
  <c r="G31" i="12"/>
  <c r="G32" i="12"/>
  <c r="G33" i="12"/>
  <c r="G34" i="12"/>
  <c r="G35" i="12"/>
  <c r="G36" i="12"/>
  <c r="G37" i="12"/>
  <c r="G38" i="12"/>
  <c r="G39" i="12"/>
  <c r="G40" i="12"/>
  <c r="G41" i="12"/>
  <c r="G42" i="12"/>
  <c r="G43" i="12"/>
  <c r="G44" i="12"/>
  <c r="G45" i="12"/>
  <c r="G46" i="12"/>
  <c r="G47" i="12"/>
  <c r="G48" i="12"/>
  <c r="G49" i="12"/>
  <c r="G50" i="12"/>
  <c r="G51" i="12"/>
  <c r="G52" i="12"/>
  <c r="G53" i="12"/>
  <c r="G54" i="12"/>
  <c r="G55" i="12"/>
  <c r="G56" i="12"/>
  <c r="G57" i="12"/>
  <c r="G58" i="12"/>
  <c r="G59" i="12"/>
  <c r="G60" i="12"/>
  <c r="G61" i="12"/>
  <c r="G62" i="12"/>
  <c r="G63" i="12"/>
  <c r="G64" i="12"/>
  <c r="G65" i="12"/>
  <c r="G66" i="12"/>
  <c r="G67" i="12"/>
  <c r="G68" i="12"/>
  <c r="G69" i="12"/>
  <c r="G70" i="12"/>
  <c r="G71" i="12"/>
  <c r="G72" i="12"/>
  <c r="G73" i="12"/>
  <c r="G74" i="12"/>
  <c r="G75" i="12"/>
  <c r="G76" i="12"/>
  <c r="G77" i="12"/>
  <c r="G78" i="12"/>
  <c r="G79" i="12"/>
  <c r="G80" i="12"/>
  <c r="G81" i="12"/>
  <c r="G82" i="12"/>
  <c r="G83" i="12"/>
  <c r="G84" i="12"/>
  <c r="G85" i="12"/>
  <c r="G86" i="12"/>
  <c r="G87" i="12"/>
  <c r="G88" i="12"/>
  <c r="G89" i="12"/>
  <c r="G90" i="12"/>
  <c r="G91" i="12"/>
  <c r="G92" i="12"/>
  <c r="G93" i="12"/>
  <c r="G94" i="12"/>
  <c r="G95" i="12"/>
  <c r="G96" i="12"/>
  <c r="G97" i="12"/>
  <c r="G98" i="12"/>
  <c r="G99" i="12"/>
  <c r="G100" i="12"/>
  <c r="G101" i="12"/>
  <c r="G102" i="12"/>
  <c r="G103" i="12"/>
  <c r="G104" i="12"/>
  <c r="G105" i="12"/>
  <c r="G106" i="12"/>
  <c r="G107" i="12"/>
  <c r="G108" i="12"/>
  <c r="G109" i="12"/>
  <c r="G110" i="12"/>
  <c r="G111" i="12"/>
  <c r="G112" i="12"/>
  <c r="G113" i="12"/>
  <c r="G114" i="12"/>
  <c r="G115" i="12"/>
  <c r="G116" i="12"/>
  <c r="G117" i="12"/>
  <c r="G118" i="12"/>
  <c r="G119" i="12"/>
  <c r="G120" i="12"/>
  <c r="G121" i="12"/>
  <c r="G122" i="12"/>
  <c r="G123" i="12"/>
  <c r="G124" i="12"/>
  <c r="G125" i="12"/>
  <c r="G126" i="12"/>
  <c r="G127" i="12"/>
  <c r="G128" i="12"/>
  <c r="G129" i="12"/>
  <c r="G130" i="12"/>
  <c r="G131" i="12"/>
  <c r="G132" i="12"/>
  <c r="G133" i="12"/>
  <c r="G134" i="12"/>
  <c r="G135" i="12"/>
  <c r="G136" i="12"/>
  <c r="G137" i="12"/>
  <c r="G138" i="12"/>
  <c r="G139" i="12"/>
  <c r="G140" i="12"/>
  <c r="G141" i="12"/>
  <c r="G142" i="12"/>
  <c r="G143" i="12"/>
  <c r="G144" i="12"/>
  <c r="G145" i="12"/>
  <c r="G146" i="12"/>
  <c r="G147" i="12"/>
  <c r="G148" i="12"/>
  <c r="G149" i="12"/>
  <c r="G150" i="12"/>
  <c r="G151" i="12"/>
  <c r="G152" i="12"/>
  <c r="G153" i="12"/>
  <c r="G154" i="12"/>
  <c r="G155" i="12"/>
  <c r="G156" i="12"/>
  <c r="G157" i="12"/>
  <c r="G158" i="12"/>
  <c r="G159" i="12"/>
  <c r="G160" i="12"/>
  <c r="G161" i="12"/>
  <c r="G162" i="12"/>
  <c r="G163" i="12"/>
  <c r="G164" i="12"/>
  <c r="G165" i="12"/>
  <c r="G166" i="12"/>
  <c r="G167" i="12"/>
  <c r="G168" i="12"/>
  <c r="G169" i="12"/>
  <c r="G170" i="12"/>
  <c r="G171" i="12"/>
  <c r="G172" i="12"/>
  <c r="G173" i="12"/>
  <c r="G174" i="12"/>
  <c r="G175" i="12"/>
  <c r="G176" i="12"/>
  <c r="G177" i="12"/>
  <c r="G178" i="12"/>
  <c r="G179" i="12"/>
  <c r="G180" i="12"/>
  <c r="G181" i="12"/>
  <c r="G182" i="12"/>
  <c r="G183" i="12"/>
  <c r="G184" i="12"/>
  <c r="G185" i="12"/>
  <c r="G186" i="12"/>
  <c r="G187" i="12"/>
  <c r="G188" i="12"/>
  <c r="G189" i="12"/>
  <c r="G190" i="12"/>
  <c r="G191" i="12"/>
  <c r="G192" i="12"/>
  <c r="G193" i="12"/>
  <c r="G194" i="12"/>
  <c r="G195" i="12"/>
  <c r="G196" i="12"/>
  <c r="G197" i="12"/>
  <c r="G198" i="12"/>
  <c r="G199" i="12"/>
  <c r="G200" i="12"/>
  <c r="P3" i="11"/>
  <c r="P4" i="11"/>
  <c r="P5" i="11"/>
  <c r="P6" i="11"/>
  <c r="P7" i="11"/>
  <c r="P8" i="11"/>
  <c r="P9" i="11"/>
  <c r="P10" i="11"/>
  <c r="P11" i="11"/>
  <c r="P12" i="11"/>
  <c r="P13" i="11"/>
  <c r="P14" i="11"/>
  <c r="P15" i="11"/>
  <c r="P16" i="11"/>
  <c r="P17" i="11"/>
  <c r="P18" i="11"/>
  <c r="P19" i="11"/>
  <c r="P20" i="11"/>
  <c r="P21" i="11"/>
  <c r="P22" i="11"/>
  <c r="P23" i="11"/>
  <c r="P24" i="11"/>
  <c r="P25" i="11"/>
  <c r="P26" i="11"/>
  <c r="P27" i="11"/>
  <c r="P28" i="11"/>
  <c r="P29" i="11"/>
  <c r="P30" i="11"/>
  <c r="P31" i="11"/>
  <c r="P32" i="11"/>
  <c r="P33" i="11"/>
  <c r="P34" i="11"/>
  <c r="P35" i="11"/>
  <c r="P36" i="11"/>
  <c r="P37" i="11"/>
  <c r="P38" i="11"/>
  <c r="P39" i="11"/>
  <c r="P40" i="11"/>
  <c r="P41" i="11"/>
  <c r="P42" i="11"/>
  <c r="P43" i="11"/>
  <c r="P44" i="11"/>
  <c r="P45" i="11"/>
  <c r="P46" i="11"/>
  <c r="P47" i="11"/>
  <c r="P48" i="11"/>
  <c r="P49" i="11"/>
  <c r="P50" i="11"/>
  <c r="P51" i="11"/>
  <c r="P52" i="11"/>
  <c r="P53" i="11"/>
  <c r="P54" i="11"/>
  <c r="P55" i="11"/>
  <c r="P56" i="11"/>
  <c r="P57" i="11"/>
  <c r="P58" i="11"/>
  <c r="P59" i="11"/>
  <c r="P60" i="11"/>
  <c r="P61" i="11"/>
  <c r="P62" i="11"/>
  <c r="P63" i="11"/>
  <c r="P64" i="11"/>
  <c r="P65" i="11"/>
  <c r="P66" i="11"/>
  <c r="P67" i="11"/>
  <c r="P68" i="11"/>
  <c r="P69" i="11"/>
  <c r="P70" i="11"/>
  <c r="P71" i="11"/>
  <c r="P72" i="11"/>
  <c r="P73" i="11"/>
  <c r="P74" i="11"/>
  <c r="P75" i="11"/>
  <c r="P76" i="11"/>
  <c r="P77" i="11"/>
  <c r="P78" i="11"/>
  <c r="P79" i="11"/>
  <c r="P80" i="11"/>
  <c r="P81" i="11"/>
  <c r="P82" i="11"/>
  <c r="P83" i="11"/>
  <c r="P84" i="11"/>
  <c r="P85" i="11"/>
  <c r="P86" i="11"/>
  <c r="P87" i="11"/>
  <c r="P88" i="11"/>
  <c r="P89" i="11"/>
  <c r="P90" i="11"/>
  <c r="P91" i="11"/>
  <c r="P92" i="11"/>
  <c r="P93" i="11"/>
  <c r="P94" i="11"/>
  <c r="P95" i="11"/>
  <c r="P96" i="11"/>
  <c r="P97" i="11"/>
  <c r="P98" i="11"/>
  <c r="P99" i="11"/>
  <c r="P100" i="11"/>
  <c r="P101" i="11"/>
  <c r="P102" i="11"/>
  <c r="P103" i="11"/>
  <c r="P104" i="11"/>
  <c r="P105" i="11"/>
  <c r="P106" i="11"/>
  <c r="P107" i="11"/>
  <c r="P108" i="11"/>
  <c r="P109" i="11"/>
  <c r="P110" i="11"/>
  <c r="P111" i="11"/>
  <c r="P112" i="11"/>
  <c r="P113" i="11"/>
  <c r="P114" i="11"/>
  <c r="P115" i="11"/>
  <c r="P116" i="11"/>
  <c r="P117" i="11"/>
  <c r="P118" i="11"/>
  <c r="P119" i="11"/>
  <c r="P120" i="11"/>
  <c r="P121" i="11"/>
  <c r="P122" i="11"/>
  <c r="P123" i="11"/>
  <c r="P124" i="11"/>
  <c r="P125" i="11"/>
  <c r="P126" i="11"/>
  <c r="P127" i="11"/>
  <c r="P128" i="11"/>
  <c r="P129" i="11"/>
  <c r="P130" i="11"/>
  <c r="P131" i="11"/>
  <c r="P132" i="11"/>
  <c r="P133" i="11"/>
  <c r="P134" i="11"/>
  <c r="P135" i="11"/>
  <c r="P136" i="11"/>
  <c r="P137" i="11"/>
  <c r="P138" i="11"/>
  <c r="P139" i="11"/>
  <c r="P140" i="11"/>
  <c r="P141" i="11"/>
  <c r="P142" i="11"/>
  <c r="P144" i="11"/>
  <c r="P145" i="11"/>
  <c r="P146" i="11"/>
  <c r="P147" i="11"/>
  <c r="P148" i="11"/>
  <c r="P149" i="11"/>
  <c r="P150" i="11"/>
  <c r="P151" i="11"/>
  <c r="P152" i="11"/>
  <c r="P153" i="11"/>
  <c r="P154" i="11"/>
  <c r="P155" i="11"/>
  <c r="P156" i="11"/>
  <c r="P157" i="11"/>
  <c r="P158" i="11"/>
  <c r="P159" i="11"/>
  <c r="P160" i="11"/>
  <c r="P161" i="11"/>
  <c r="P162" i="11"/>
  <c r="P163" i="11"/>
  <c r="P164" i="11"/>
  <c r="P165" i="11"/>
  <c r="P166" i="11"/>
  <c r="P167" i="11"/>
  <c r="P168" i="11"/>
  <c r="P169" i="11"/>
  <c r="P170" i="11"/>
  <c r="P171" i="11"/>
  <c r="P172" i="11"/>
  <c r="P173" i="11"/>
  <c r="P174" i="11"/>
  <c r="P175" i="11"/>
  <c r="P176" i="11"/>
  <c r="P177" i="11"/>
  <c r="P178" i="11"/>
  <c r="P179" i="11"/>
  <c r="P180" i="11"/>
  <c r="P181" i="11"/>
  <c r="P182" i="11"/>
  <c r="P183" i="11"/>
  <c r="P184" i="11"/>
  <c r="P185" i="11"/>
  <c r="P186" i="11"/>
  <c r="P187" i="11"/>
  <c r="P188" i="11"/>
  <c r="P189" i="11"/>
  <c r="P190" i="11"/>
  <c r="P191" i="11"/>
  <c r="P192" i="11"/>
  <c r="P193" i="11"/>
  <c r="P194" i="11"/>
  <c r="P195" i="11"/>
  <c r="P196" i="11"/>
  <c r="P197" i="11"/>
  <c r="P198" i="11"/>
  <c r="P199" i="11"/>
  <c r="P200" i="11"/>
  <c r="M3" i="10"/>
  <c r="M4" i="10"/>
  <c r="M5" i="10"/>
  <c r="M6" i="10"/>
  <c r="M7" i="10"/>
  <c r="M8" i="10"/>
  <c r="M9" i="10"/>
  <c r="M10" i="10"/>
  <c r="M11" i="10"/>
  <c r="M12" i="10"/>
  <c r="M13" i="10"/>
  <c r="M14" i="10"/>
  <c r="M15" i="10"/>
  <c r="M16" i="10"/>
  <c r="M17" i="10"/>
  <c r="M18" i="10"/>
  <c r="M19" i="10"/>
  <c r="M20" i="10"/>
  <c r="M21" i="10"/>
  <c r="M22" i="10"/>
  <c r="M23" i="10"/>
  <c r="M24" i="10"/>
  <c r="M25" i="10"/>
  <c r="M26" i="10"/>
  <c r="M27" i="10"/>
  <c r="M28" i="10"/>
  <c r="M29" i="10"/>
  <c r="M30" i="10"/>
  <c r="M31" i="10"/>
  <c r="M32" i="10"/>
  <c r="M33" i="10"/>
  <c r="M34" i="10"/>
  <c r="M35" i="10"/>
  <c r="M36" i="10"/>
  <c r="M37" i="10"/>
  <c r="M38" i="10"/>
  <c r="M39" i="10"/>
  <c r="M40" i="10"/>
  <c r="M41" i="10"/>
  <c r="M42" i="10"/>
  <c r="M43" i="10"/>
  <c r="M44" i="10"/>
  <c r="M45" i="10"/>
  <c r="M46" i="10"/>
  <c r="M47" i="10"/>
  <c r="M48" i="10"/>
  <c r="M49" i="10"/>
  <c r="M50" i="10"/>
  <c r="M51" i="10"/>
  <c r="M52" i="10"/>
  <c r="M53" i="10"/>
  <c r="M54" i="10"/>
  <c r="M55" i="10"/>
  <c r="M56" i="10"/>
  <c r="M57" i="10"/>
  <c r="M58" i="10"/>
  <c r="M59" i="10"/>
  <c r="M60" i="10"/>
  <c r="M61" i="10"/>
  <c r="M62" i="10"/>
  <c r="M63" i="10"/>
  <c r="M64" i="10"/>
  <c r="M65" i="10"/>
  <c r="M66" i="10"/>
  <c r="M67" i="10"/>
  <c r="M68" i="10"/>
  <c r="M69" i="10"/>
  <c r="M70" i="10"/>
  <c r="M71" i="10"/>
  <c r="M72" i="10"/>
  <c r="M73" i="10"/>
  <c r="M74" i="10"/>
  <c r="M75" i="10"/>
  <c r="M76" i="10"/>
  <c r="M77" i="10"/>
  <c r="M78" i="10"/>
  <c r="M79" i="10"/>
  <c r="M80" i="10"/>
  <c r="M81" i="10"/>
  <c r="M82" i="10"/>
  <c r="M83" i="10"/>
  <c r="M84" i="10"/>
  <c r="M85" i="10"/>
  <c r="M86" i="10"/>
  <c r="M87" i="10"/>
  <c r="M88" i="10"/>
  <c r="M89" i="10"/>
  <c r="M90" i="10"/>
  <c r="M91" i="10"/>
  <c r="M92" i="10"/>
  <c r="M93" i="10"/>
  <c r="M94" i="10"/>
  <c r="M95" i="10"/>
  <c r="M96" i="10"/>
  <c r="M97" i="10"/>
  <c r="M98" i="10"/>
  <c r="M99" i="10"/>
  <c r="M100" i="10"/>
  <c r="M101" i="10"/>
  <c r="M102" i="10"/>
  <c r="M103" i="10"/>
  <c r="M104" i="10"/>
  <c r="M105" i="10"/>
  <c r="M106" i="10"/>
  <c r="M107" i="10"/>
  <c r="M108" i="10"/>
  <c r="M109" i="10"/>
  <c r="M110" i="10"/>
  <c r="M111" i="10"/>
  <c r="M112" i="10"/>
  <c r="M113" i="10"/>
  <c r="M114" i="10"/>
  <c r="M115" i="10"/>
  <c r="M116" i="10"/>
  <c r="M117" i="10"/>
  <c r="M118" i="10"/>
  <c r="M119" i="10"/>
  <c r="M120" i="10"/>
  <c r="M121" i="10"/>
  <c r="M122" i="10"/>
  <c r="M123" i="10"/>
  <c r="M124" i="10"/>
  <c r="M125" i="10"/>
  <c r="M126" i="10"/>
  <c r="M127" i="10"/>
  <c r="M128" i="10"/>
  <c r="M129" i="10"/>
  <c r="M130" i="10"/>
  <c r="M131" i="10"/>
  <c r="M132" i="10"/>
  <c r="M133" i="10"/>
  <c r="M134" i="10"/>
  <c r="M135" i="10"/>
  <c r="M136" i="10"/>
  <c r="M137" i="10"/>
  <c r="M138" i="10"/>
  <c r="M139" i="10"/>
  <c r="M140" i="10"/>
  <c r="M141" i="10"/>
  <c r="M142" i="10"/>
  <c r="M143" i="10"/>
  <c r="M144" i="10"/>
  <c r="M145" i="10"/>
  <c r="M146" i="10"/>
  <c r="M147" i="10"/>
  <c r="M148" i="10"/>
  <c r="M149" i="10"/>
  <c r="M150" i="10"/>
  <c r="M151" i="10"/>
  <c r="M152" i="10"/>
  <c r="M153" i="10"/>
  <c r="M154" i="10"/>
  <c r="M155" i="10"/>
  <c r="M156" i="10"/>
  <c r="M157" i="10"/>
  <c r="M158" i="10"/>
  <c r="M159" i="10"/>
  <c r="M160" i="10"/>
  <c r="M161" i="10"/>
  <c r="M162" i="10"/>
  <c r="M163" i="10"/>
  <c r="M164" i="10"/>
  <c r="M165" i="10"/>
  <c r="M166" i="10"/>
  <c r="M167" i="10"/>
  <c r="M168" i="10"/>
  <c r="M169" i="10"/>
  <c r="M170" i="10"/>
  <c r="M171" i="10"/>
  <c r="M172" i="10"/>
  <c r="M173" i="10"/>
  <c r="M174" i="10"/>
  <c r="M175" i="10"/>
  <c r="M176" i="10"/>
  <c r="M177" i="10"/>
  <c r="M178" i="10"/>
  <c r="M179" i="10"/>
  <c r="M180" i="10"/>
  <c r="M181" i="10"/>
  <c r="M182" i="10"/>
  <c r="M183" i="10"/>
  <c r="M184" i="10"/>
  <c r="M185" i="10"/>
  <c r="M186" i="10"/>
  <c r="M187" i="10"/>
  <c r="M188" i="10"/>
  <c r="M189" i="10"/>
  <c r="M190" i="10"/>
  <c r="M191" i="10"/>
  <c r="M192" i="10"/>
  <c r="M193" i="10"/>
  <c r="M194" i="10"/>
  <c r="M195" i="10"/>
  <c r="M196" i="10"/>
  <c r="M197" i="10"/>
  <c r="M198" i="10"/>
  <c r="M199" i="10"/>
  <c r="M200" i="10"/>
  <c r="M3" i="14"/>
  <c r="M4" i="14"/>
  <c r="M5" i="14"/>
  <c r="M6" i="14"/>
  <c r="M7" i="14"/>
  <c r="M8" i="14"/>
  <c r="M9" i="14"/>
  <c r="M10" i="14"/>
  <c r="M11" i="14"/>
  <c r="M12" i="14"/>
  <c r="M13" i="14"/>
  <c r="M14" i="14"/>
  <c r="M15" i="14"/>
  <c r="M16" i="14"/>
  <c r="M17" i="14"/>
  <c r="M18" i="14"/>
  <c r="M19" i="14"/>
  <c r="M20" i="14"/>
  <c r="M21" i="14"/>
  <c r="M22" i="14"/>
  <c r="M23" i="14"/>
  <c r="M24" i="14"/>
  <c r="M25" i="14"/>
  <c r="M26" i="14"/>
  <c r="M27" i="14"/>
  <c r="M28" i="14"/>
  <c r="M29" i="14"/>
  <c r="M30" i="14"/>
  <c r="M31" i="14"/>
  <c r="M32" i="14"/>
  <c r="M33" i="14"/>
  <c r="M34" i="14"/>
  <c r="M35" i="14"/>
  <c r="M36" i="14"/>
  <c r="M37" i="14"/>
  <c r="M38" i="14"/>
  <c r="M39" i="14"/>
  <c r="M40" i="14"/>
  <c r="M41" i="14"/>
  <c r="M42" i="14"/>
  <c r="M43" i="14"/>
  <c r="M44" i="14"/>
  <c r="M45" i="14"/>
  <c r="M46" i="14"/>
  <c r="M47" i="14"/>
  <c r="M48" i="14"/>
  <c r="M49" i="14"/>
  <c r="M50" i="14"/>
  <c r="M51" i="14"/>
  <c r="M52" i="14"/>
  <c r="M53" i="14"/>
  <c r="M54" i="14"/>
  <c r="M55" i="14"/>
  <c r="M56" i="14"/>
  <c r="M57" i="14"/>
  <c r="M58" i="14"/>
  <c r="M59" i="14"/>
  <c r="M60" i="14"/>
  <c r="M61" i="14"/>
  <c r="M62" i="14"/>
  <c r="M63" i="14"/>
  <c r="M64" i="14"/>
  <c r="M65" i="14"/>
  <c r="M66" i="14"/>
  <c r="M67" i="14"/>
  <c r="M68" i="14"/>
  <c r="M69" i="14"/>
  <c r="M70" i="14"/>
  <c r="M71" i="14"/>
  <c r="M72" i="14"/>
  <c r="M73" i="14"/>
  <c r="M74" i="14"/>
  <c r="M75" i="14"/>
  <c r="M76" i="14"/>
  <c r="M77" i="14"/>
  <c r="M78" i="14"/>
  <c r="M79" i="14"/>
  <c r="M80" i="14"/>
  <c r="M81" i="14"/>
  <c r="M82" i="14"/>
  <c r="M83" i="14"/>
  <c r="M84" i="14"/>
  <c r="M85" i="14"/>
  <c r="M86" i="14"/>
  <c r="M87" i="14"/>
  <c r="M88" i="14"/>
  <c r="M89" i="14"/>
  <c r="M90" i="14"/>
  <c r="M91" i="14"/>
  <c r="M92" i="14"/>
  <c r="M93" i="14"/>
  <c r="M94" i="14"/>
  <c r="M95" i="14"/>
  <c r="M96" i="14"/>
  <c r="M97" i="14"/>
  <c r="M98" i="14"/>
  <c r="M99" i="14"/>
  <c r="M100" i="14"/>
  <c r="M101" i="14"/>
  <c r="M102" i="14"/>
  <c r="M103" i="14"/>
  <c r="M104" i="14"/>
  <c r="M105" i="14"/>
  <c r="M106" i="14"/>
  <c r="M107" i="14"/>
  <c r="M108" i="14"/>
  <c r="M109" i="14"/>
  <c r="M110" i="14"/>
  <c r="M111" i="14"/>
  <c r="M112" i="14"/>
  <c r="M113" i="14"/>
  <c r="M114" i="14"/>
  <c r="M115" i="14"/>
  <c r="M116" i="14"/>
  <c r="M117" i="14"/>
  <c r="M118" i="14"/>
  <c r="M119" i="14"/>
  <c r="M120" i="14"/>
  <c r="M121" i="14"/>
  <c r="M122" i="14"/>
  <c r="M123" i="14"/>
  <c r="M124" i="14"/>
  <c r="M125" i="14"/>
  <c r="M126" i="14"/>
  <c r="M127" i="14"/>
  <c r="M128" i="14"/>
  <c r="M129" i="14"/>
  <c r="M130" i="14"/>
  <c r="M131" i="14"/>
  <c r="M132" i="14"/>
  <c r="M133" i="14"/>
  <c r="M134" i="14"/>
  <c r="M135" i="14"/>
  <c r="M136" i="14"/>
  <c r="M137" i="14"/>
  <c r="M138" i="14"/>
  <c r="M139" i="14"/>
  <c r="M140" i="14"/>
  <c r="M141" i="14"/>
  <c r="M142" i="14"/>
  <c r="M143" i="14"/>
  <c r="M144" i="14"/>
  <c r="M145" i="14"/>
  <c r="M146" i="14"/>
  <c r="M147" i="14"/>
  <c r="M148" i="14"/>
  <c r="M149" i="14"/>
  <c r="M150" i="14"/>
  <c r="M151" i="14"/>
  <c r="M152" i="14"/>
  <c r="M153" i="14"/>
  <c r="M154" i="14"/>
  <c r="M155" i="14"/>
  <c r="M156" i="14"/>
  <c r="M157" i="14"/>
  <c r="M158" i="14"/>
  <c r="M159" i="14"/>
  <c r="M160" i="14"/>
  <c r="M161" i="14"/>
  <c r="M162" i="14"/>
  <c r="M163" i="14"/>
  <c r="M164" i="14"/>
  <c r="M165" i="14"/>
  <c r="M166" i="14"/>
  <c r="M167" i="14"/>
  <c r="M168" i="14"/>
  <c r="M169" i="14"/>
  <c r="M170" i="14"/>
  <c r="M171" i="14"/>
  <c r="M172" i="14"/>
  <c r="M173" i="14"/>
  <c r="M174" i="14"/>
  <c r="M175" i="14"/>
  <c r="M176" i="14"/>
  <c r="M177" i="14"/>
  <c r="M178" i="14"/>
  <c r="M179" i="14"/>
  <c r="M180" i="14"/>
  <c r="M181" i="14"/>
  <c r="M182" i="14"/>
  <c r="M183" i="14"/>
  <c r="M184" i="14"/>
  <c r="M185" i="14"/>
  <c r="M186" i="14"/>
  <c r="M187" i="14"/>
  <c r="M188" i="14"/>
  <c r="M189" i="14"/>
  <c r="M190" i="14"/>
  <c r="M191" i="14"/>
  <c r="M192" i="14"/>
  <c r="M193" i="14"/>
  <c r="M194" i="14"/>
  <c r="M195" i="14"/>
  <c r="M196" i="14"/>
  <c r="M197" i="14"/>
  <c r="M198" i="14"/>
  <c r="M199" i="14"/>
  <c r="M200" i="14"/>
  <c r="M2" i="10"/>
  <c r="M2" i="14"/>
  <c r="O72" i="16" l="1"/>
  <c r="O34" i="16"/>
  <c r="O25" i="16"/>
  <c r="O36" i="16"/>
  <c r="O38" i="16"/>
  <c r="O40" i="16"/>
  <c r="O42" i="16"/>
  <c r="O44" i="16"/>
  <c r="O46" i="16"/>
  <c r="O48" i="16"/>
  <c r="O50" i="16"/>
  <c r="O52" i="16"/>
  <c r="O54" i="16"/>
  <c r="O56" i="16"/>
  <c r="O58" i="16"/>
  <c r="O60" i="16"/>
  <c r="O62" i="16"/>
  <c r="O64" i="16"/>
  <c r="O66" i="16"/>
  <c r="O68" i="16"/>
  <c r="O70" i="16"/>
  <c r="O31" i="16"/>
  <c r="O28" i="16"/>
  <c r="O5" i="16"/>
  <c r="O11" i="16"/>
  <c r="O13" i="16"/>
  <c r="O19" i="16"/>
  <c r="O15" i="16"/>
  <c r="O7" i="16"/>
  <c r="O21" i="16"/>
  <c r="O17" i="16"/>
  <c r="O9" i="16"/>
  <c r="O3" i="16"/>
</calcChain>
</file>

<file path=xl/sharedStrings.xml><?xml version="1.0" encoding="utf-8"?>
<sst xmlns="http://schemas.openxmlformats.org/spreadsheetml/2006/main" count="2451" uniqueCount="983">
  <si>
    <t>Ship to:</t>
  </si>
  <si>
    <t>Bill to:</t>
  </si>
  <si>
    <t>Company</t>
  </si>
  <si>
    <t>Full name</t>
  </si>
  <si>
    <t>Street address</t>
  </si>
  <si>
    <t>City, state, zip</t>
  </si>
  <si>
    <t>Country</t>
  </si>
  <si>
    <t>Phone number</t>
  </si>
  <si>
    <t>Fax number (optional)</t>
  </si>
  <si>
    <t>Email address</t>
  </si>
  <si>
    <t xml:space="preserve"> (typically for end-user)</t>
  </si>
  <si>
    <t>P.O. number</t>
  </si>
  <si>
    <t>Processing</t>
  </si>
  <si>
    <t>Quotation only</t>
  </si>
  <si>
    <t>Method</t>
  </si>
  <si>
    <t>Immediate order and purchase</t>
  </si>
  <si>
    <t>Instructions</t>
  </si>
  <si>
    <t>Step 1: Enter your oligo sequences</t>
  </si>
  <si>
    <t>Enter your oligonucleotide information in the appropriate tab.</t>
  </si>
  <si>
    <t>Step 2: Order by email or by uploading the order form online</t>
  </si>
  <si>
    <t>Order by email</t>
  </si>
  <si>
    <t>Upload the form online</t>
  </si>
  <si>
    <t>Complete your billing and shipping information in the fields above
and depending on your location, email the order form to:</t>
  </si>
  <si>
    <t>Skip the Customer Info spreadsheet and upload your order form:</t>
  </si>
  <si>
    <t>lys.eu@lgcgroup.com</t>
  </si>
  <si>
    <t>If you are based in EMEA</t>
  </si>
  <si>
    <t>(Europe, Middle East, Africa)</t>
  </si>
  <si>
    <t>• After you upload the form, the uploaded oligos will appear in</t>
  </si>
  <si>
    <t xml:space="preserve">  your configurator, where you can complete your order.</t>
  </si>
  <si>
    <t>info@biosearchtech.com</t>
  </si>
  <si>
    <t>If you are based in the Americas or APAC</t>
  </si>
  <si>
    <t>(USA, Canada, Latin America, Asia Pacific)</t>
  </si>
  <si>
    <t xml:space="preserve">  </t>
  </si>
  <si>
    <t>Questions?</t>
  </si>
  <si>
    <t>If you are based in EMEA, please email us at lys.eu@lgcgroup.com or call +45 87 32 30 00.</t>
  </si>
  <si>
    <t>If you are based in the Americas or APAC, please email us at info@biosearchtech.com or</t>
  </si>
  <si>
    <t>call 1.415.883.8400 or 1.800.436.6631 (US &amp; Canada Only).</t>
  </si>
  <si>
    <t>Product Family</t>
  </si>
  <si>
    <t>Sequence</t>
  </si>
  <si>
    <t>Purification</t>
  </si>
  <si>
    <t>Scale</t>
  </si>
  <si>
    <t>Format</t>
  </si>
  <si>
    <t>Diluent</t>
  </si>
  <si>
    <t>Concentration</t>
  </si>
  <si>
    <t>Aliquots</t>
  </si>
  <si>
    <t>Quantity</t>
  </si>
  <si>
    <t>Notes</t>
  </si>
  <si>
    <t>[5-Me-dC]</t>
  </si>
  <si>
    <t>[fT]</t>
  </si>
  <si>
    <t>[rA]</t>
  </si>
  <si>
    <t>[T(CAL Fluor Orange 560)]</t>
  </si>
  <si>
    <t>[5-Nitroindole]</t>
  </si>
  <si>
    <t>[I]</t>
  </si>
  <si>
    <t>[rC]</t>
  </si>
  <si>
    <t>[T(CAL Fluor Red 610)]</t>
  </si>
  <si>
    <t>[Amino C7]</t>
  </si>
  <si>
    <t>[MeOA]</t>
  </si>
  <si>
    <t>[rG]</t>
  </si>
  <si>
    <t>[T(CAL Fluor Red 635)]</t>
  </si>
  <si>
    <t>[BHQ-1]</t>
  </si>
  <si>
    <t>[MeOC]</t>
  </si>
  <si>
    <t>[rU]</t>
  </si>
  <si>
    <t>[T(Dabsyl)]</t>
  </si>
  <si>
    <t>[BHQ-2]</t>
  </si>
  <si>
    <t>[MeOG]</t>
  </si>
  <si>
    <t>[Spacer 3]</t>
  </si>
  <si>
    <t>[T(DIG)]</t>
  </si>
  <si>
    <t>[dSpacer]</t>
  </si>
  <si>
    <t>[MeOU]</t>
  </si>
  <si>
    <t>[Spacer 6]</t>
  </si>
  <si>
    <t>[T(FAM)]</t>
  </si>
  <si>
    <t>[d-Uridine]</t>
  </si>
  <si>
    <t>[MOE-A]</t>
  </si>
  <si>
    <t>[Spacer 9]</t>
  </si>
  <si>
    <t>[T(JOE)]</t>
  </si>
  <si>
    <t>[dK]</t>
  </si>
  <si>
    <t>[MOE-G]</t>
  </si>
  <si>
    <t>[Spacer 18]</t>
  </si>
  <si>
    <t>[T(Quasar 570)]</t>
  </si>
  <si>
    <t>[dP]</t>
  </si>
  <si>
    <t>[MOE-MeC]</t>
  </si>
  <si>
    <t>[T(BHQ-1)]</t>
  </si>
  <si>
    <t>[T(Quasar 670)]</t>
  </si>
  <si>
    <t>[fA]</t>
  </si>
  <si>
    <t>[MOE-T]</t>
  </si>
  <si>
    <t>[T(BHQ-2)]</t>
  </si>
  <si>
    <t>[T(SIMA)]</t>
  </si>
  <si>
    <t>[fC]</t>
  </si>
  <si>
    <t>[pdC]</t>
  </si>
  <si>
    <t>[T(Biotin)]</t>
  </si>
  <si>
    <t>[T(TAMRA)]</t>
  </si>
  <si>
    <t>[fG]</t>
  </si>
  <si>
    <t>[pdU]</t>
  </si>
  <si>
    <t>[T(C6-Amino)]</t>
  </si>
  <si>
    <t>Please remember to include brackets when adding internal modifications to your sequence.</t>
  </si>
  <si>
    <t>Add LNA bases using +A, +G, +C, +T (no brackets required).</t>
  </si>
  <si>
    <t>Code</t>
  </si>
  <si>
    <t>R</t>
  </si>
  <si>
    <t>A,G</t>
  </si>
  <si>
    <t>Y</t>
  </si>
  <si>
    <t>C,T</t>
  </si>
  <si>
    <t>M</t>
  </si>
  <si>
    <t>A,C</t>
  </si>
  <si>
    <t>K</t>
  </si>
  <si>
    <t>G,T</t>
  </si>
  <si>
    <t>S</t>
  </si>
  <si>
    <t>C,G</t>
  </si>
  <si>
    <t>W</t>
  </si>
  <si>
    <t>A,T</t>
  </si>
  <si>
    <t>H</t>
  </si>
  <si>
    <t>A,C,T</t>
  </si>
  <si>
    <t>B</t>
  </si>
  <si>
    <t>C,G,T</t>
  </si>
  <si>
    <t>V</t>
  </si>
  <si>
    <t>A,C,G</t>
  </si>
  <si>
    <t>D</t>
  </si>
  <si>
    <t>A,G,T</t>
  </si>
  <si>
    <t>N</t>
  </si>
  <si>
    <t>A,C,G,T</t>
  </si>
  <si>
    <t>MGB</t>
  </si>
  <si>
    <t>BHQ-1 nova</t>
  </si>
  <si>
    <t>BHQnova</t>
  </si>
  <si>
    <t>MGB-EDQ</t>
  </si>
  <si>
    <t>Scorpions Internal Quencher</t>
  </si>
  <si>
    <t>Sp-18</t>
  </si>
  <si>
    <t>Ratio</t>
  </si>
  <si>
    <t>BHQ Probes</t>
  </si>
  <si>
    <t>BHQplus Probes</t>
  </si>
  <si>
    <t>FAM</t>
  </si>
  <si>
    <t>Molecular Beacons</t>
  </si>
  <si>
    <t>BHQnova Probes</t>
  </si>
  <si>
    <t>MGB Probes</t>
  </si>
  <si>
    <t>Scorpion Primers</t>
  </si>
  <si>
    <t>LNA Probes</t>
  </si>
  <si>
    <t>ValuMix qPCR Assay</t>
  </si>
  <si>
    <t>ValuMix SNP Assay</t>
  </si>
  <si>
    <t>Custom Oligos and Primers</t>
  </si>
  <si>
    <t>All Product Families</t>
  </si>
  <si>
    <t>BHQ_5</t>
  </si>
  <si>
    <t>BHQ_3</t>
  </si>
  <si>
    <t>BHQ_Purif</t>
  </si>
  <si>
    <t>BHQ_Scale</t>
  </si>
  <si>
    <t>BHQ_Conc</t>
  </si>
  <si>
    <t>BHQplus_5</t>
  </si>
  <si>
    <t>BHQplus_3</t>
  </si>
  <si>
    <t>BHQplus_Purif</t>
  </si>
  <si>
    <t>BHQplus_Scale</t>
  </si>
  <si>
    <t>BHQplus_Conc</t>
  </si>
  <si>
    <t>Beacon_5</t>
  </si>
  <si>
    <t>Beacon_3</t>
  </si>
  <si>
    <t>Beacon_Purif</t>
  </si>
  <si>
    <t>Beacon_Scale</t>
  </si>
  <si>
    <t>Beacon_Conc</t>
  </si>
  <si>
    <t>BHQnova_5</t>
  </si>
  <si>
    <t>BHQnova_3</t>
  </si>
  <si>
    <t>BHQnova_Purif</t>
  </si>
  <si>
    <t>BHQnova_Scale</t>
  </si>
  <si>
    <t>BHQnova_Conc</t>
  </si>
  <si>
    <t>MGB_5</t>
  </si>
  <si>
    <t>MGB_3</t>
  </si>
  <si>
    <t>MGB_Purif</t>
  </si>
  <si>
    <t>MGB_Scale</t>
  </si>
  <si>
    <t>MGB_Conc</t>
  </si>
  <si>
    <t>Scorpions 5'</t>
  </si>
  <si>
    <t>Scorpions Purif</t>
  </si>
  <si>
    <t>Scorpions SynScale</t>
  </si>
  <si>
    <t>LNA_5</t>
  </si>
  <si>
    <t>LNA_3</t>
  </si>
  <si>
    <t>LNA_Purif</t>
  </si>
  <si>
    <t>LNA_Scale</t>
  </si>
  <si>
    <t>LNA_Conc</t>
  </si>
  <si>
    <t>ValuMixP3
5'</t>
  </si>
  <si>
    <t>ValuMixP3
3'</t>
  </si>
  <si>
    <t>ValuMixP3
Purif</t>
  </si>
  <si>
    <t>ValuMixP3
Scale</t>
  </si>
  <si>
    <t>ValuMixP3
Primer
Purif</t>
  </si>
  <si>
    <t>ValuMixP3 Primer
Scale</t>
  </si>
  <si>
    <t>ValuMixP4
5'</t>
  </si>
  <si>
    <t>ValuMixP4
3'</t>
  </si>
  <si>
    <t>ValuMixP4
Purif</t>
  </si>
  <si>
    <t>ValuMixP4
Scale</t>
  </si>
  <si>
    <t>ValuMixP4 Primer
Purif</t>
  </si>
  <si>
    <t>ValuMixP4 Primer
Scale</t>
  </si>
  <si>
    <t>Size</t>
  </si>
  <si>
    <t>Syn/Scale Standard</t>
  </si>
  <si>
    <t>Syn/Scale ValuMix</t>
  </si>
  <si>
    <t>Exact Probe qPCR</t>
  </si>
  <si>
    <t>Exact Probe SNP</t>
  </si>
  <si>
    <t>Exact Primer SNP</t>
  </si>
  <si>
    <t>Short Name</t>
  </si>
  <si>
    <t>Purif</t>
  </si>
  <si>
    <t>Conc</t>
  </si>
  <si>
    <t>BHQ-1</t>
  </si>
  <si>
    <t>RP HPLC</t>
  </si>
  <si>
    <t>20 µM</t>
  </si>
  <si>
    <t>Dual HPLC</t>
  </si>
  <si>
    <t>XS</t>
  </si>
  <si>
    <t>10 µM</t>
  </si>
  <si>
    <t>Salt-Free</t>
  </si>
  <si>
    <t>TET</t>
  </si>
  <si>
    <t>8 µM</t>
  </si>
  <si>
    <t>5-TAMRA</t>
  </si>
  <si>
    <t>Amino C7</t>
  </si>
  <si>
    <t>100 µM</t>
  </si>
  <si>
    <t>Dry</t>
  </si>
  <si>
    <t>50 nmol</t>
  </si>
  <si>
    <t>BHQ-2</t>
  </si>
  <si>
    <t>50 µM</t>
  </si>
  <si>
    <t>CAL Fluor Gold 540</t>
  </si>
  <si>
    <t>L</t>
  </si>
  <si>
    <t>Amino C12</t>
  </si>
  <si>
    <t>BHQ-0</t>
  </si>
  <si>
    <t>RPC</t>
  </si>
  <si>
    <t>200 µM</t>
  </si>
  <si>
    <t>TrisHCl</t>
  </si>
  <si>
    <t>In Solution</t>
  </si>
  <si>
    <t>25 nmol</t>
  </si>
  <si>
    <t>BHQ Probes (standard dual-labeled probes)</t>
  </si>
  <si>
    <t>BHQ</t>
  </si>
  <si>
    <t>BHQ-3</t>
  </si>
  <si>
    <t>DABCYL</t>
  </si>
  <si>
    <t>CAL Fluor Orange 560</t>
  </si>
  <si>
    <t>CIV-550</t>
  </si>
  <si>
    <t>16 µM</t>
  </si>
  <si>
    <t>Amino C6</t>
  </si>
  <si>
    <t>T10E0.1</t>
  </si>
  <si>
    <t>S(FAM)</t>
  </si>
  <si>
    <t>100 nmol</t>
  </si>
  <si>
    <t>BHQnova Probes (dual-quenched probes)</t>
  </si>
  <si>
    <t>T(JOE)</t>
  </si>
  <si>
    <t>Spacer C3</t>
  </si>
  <si>
    <t>HEX</t>
  </si>
  <si>
    <t>Quasar 570</t>
  </si>
  <si>
    <t>ATTO 390</t>
  </si>
  <si>
    <t>AX HPLC</t>
  </si>
  <si>
    <t>T10E1</t>
  </si>
  <si>
    <t>BHQplus</t>
  </si>
  <si>
    <t>TAMRA</t>
  </si>
  <si>
    <t>500 µM</t>
  </si>
  <si>
    <t>ATTO 425</t>
  </si>
  <si>
    <t>200 nmol</t>
  </si>
  <si>
    <t>CAL Fluor Red 590</t>
  </si>
  <si>
    <t>ATTO 465</t>
  </si>
  <si>
    <t>Biosearch Blue</t>
  </si>
  <si>
    <t>1 µmol</t>
  </si>
  <si>
    <t>LNA</t>
  </si>
  <si>
    <t>CAL Fluor Red 610</t>
  </si>
  <si>
    <t>ATTO 488</t>
  </si>
  <si>
    <t>Biotin</t>
  </si>
  <si>
    <t>Molecular Beacon Probes</t>
  </si>
  <si>
    <t>Quasar 670</t>
  </si>
  <si>
    <t>CAL Fluor Red 635</t>
  </si>
  <si>
    <t>ATTO 490LS</t>
  </si>
  <si>
    <t>C3-Fluorescein</t>
  </si>
  <si>
    <t>Cy3</t>
  </si>
  <si>
    <t>ATTO 490LS C12</t>
  </si>
  <si>
    <t>This section is used by the customer service macro.</t>
  </si>
  <si>
    <t xml:space="preserve">For the Oligos, Probes and Primers sheet this section detmines what dropdowns to use for 5', 3', Purification, Scale and Concentration. All product families use the same format and diluent options. To update a list make the change on the left and then update the list via Name Manager. </t>
  </si>
  <si>
    <t>Quasar 705</t>
  </si>
  <si>
    <t>ATTO 520</t>
  </si>
  <si>
    <t>d-Uridine</t>
  </si>
  <si>
    <t>ATTO 532</t>
  </si>
  <si>
    <t>T(ROX)</t>
  </si>
  <si>
    <t>ATTO 550</t>
  </si>
  <si>
    <t>ATTO 565</t>
  </si>
  <si>
    <t>ATTO Rho12</t>
  </si>
  <si>
    <t>ATTO 488 C7</t>
  </si>
  <si>
    <t>Cy5</t>
  </si>
  <si>
    <t>ATTO Rho101</t>
  </si>
  <si>
    <t>ATTO 590</t>
  </si>
  <si>
    <t>ATTO 490LS C7</t>
  </si>
  <si>
    <t>ATTO 594</t>
  </si>
  <si>
    <t>ATTO 620</t>
  </si>
  <si>
    <t>ATTO 633</t>
  </si>
  <si>
    <t>ATTO 647N</t>
  </si>
  <si>
    <t>ATTO 655</t>
  </si>
  <si>
    <t>ATTO 680</t>
  </si>
  <si>
    <t>ATTO 700</t>
  </si>
  <si>
    <t>ATTO 725</t>
  </si>
  <si>
    <t>ATTO 740</t>
  </si>
  <si>
    <t>ATTO 647N C7</t>
  </si>
  <si>
    <t>mdC(ROX)</t>
  </si>
  <si>
    <t>mdC(TEG-Amino)</t>
  </si>
  <si>
    <t>Cy5.5</t>
  </si>
  <si>
    <t>Spacer 3</t>
  </si>
  <si>
    <t>Spacer 6</t>
  </si>
  <si>
    <t>T(C6-Amino)</t>
  </si>
  <si>
    <t>T(C6-Biotin)</t>
  </si>
  <si>
    <t>Phos</t>
  </si>
  <si>
    <t>T(CAL Fluor Orange 560)</t>
  </si>
  <si>
    <t>T(CAL Fluor Red 590)</t>
  </si>
  <si>
    <t>T(CAL Fluor Red 610)</t>
  </si>
  <si>
    <t>ROX</t>
  </si>
  <si>
    <t>T(CAL Fluor Red 635)</t>
  </si>
  <si>
    <t>SIMA</t>
  </si>
  <si>
    <t>Thiol C6 SS</t>
  </si>
  <si>
    <t>Spacer 18</t>
  </si>
  <si>
    <t>Spacer 9</t>
  </si>
  <si>
    <t>T(BHQ-1)</t>
  </si>
  <si>
    <t>T(BHQ-2)</t>
  </si>
  <si>
    <t>Oligo_5</t>
  </si>
  <si>
    <t>Oligo_3</t>
  </si>
  <si>
    <t>Oligo_Purif</t>
  </si>
  <si>
    <t>Oligo_Scale</t>
  </si>
  <si>
    <t>Oligo_Conc</t>
  </si>
  <si>
    <t>CFG540</t>
  </si>
  <si>
    <t>TJOE</t>
  </si>
  <si>
    <t>CIV550</t>
  </si>
  <si>
    <t>CFO560</t>
  </si>
  <si>
    <t>Q570</t>
  </si>
  <si>
    <t>5TAM</t>
  </si>
  <si>
    <t>CFR590</t>
  </si>
  <si>
    <t>TROX</t>
  </si>
  <si>
    <t>CFR610</t>
  </si>
  <si>
    <t>CFR635</t>
  </si>
  <si>
    <t>Q670</t>
  </si>
  <si>
    <t>Q705</t>
  </si>
  <si>
    <t>BHQ Probes Dye/Quencher options</t>
  </si>
  <si>
    <t>BHQplus Probes Dye/Quenhcer options</t>
  </si>
  <si>
    <t>BHQ-1 plus</t>
  </si>
  <si>
    <t>BHQ-2 plus</t>
  </si>
  <si>
    <t>Molecular Beacons Dye/Quencher options</t>
  </si>
  <si>
    <t>Dabcyl</t>
  </si>
  <si>
    <t>BHQnova Probes Dye/Quencher options</t>
  </si>
  <si>
    <t>MGB Probes Dye/Quencher options</t>
  </si>
  <si>
    <t>LNA Probes Dye/Quencher options</t>
  </si>
  <si>
    <t>BHQplusFAM</t>
  </si>
  <si>
    <t>BHQplusTET</t>
  </si>
  <si>
    <t>BHQplusCFG540</t>
  </si>
  <si>
    <t>BHQplusCIV550</t>
  </si>
  <si>
    <t>BHQplusHEX</t>
  </si>
  <si>
    <t>BHQplusCFO560</t>
  </si>
  <si>
    <t>BHQplusCFR610</t>
  </si>
  <si>
    <t>BeaconsFAM</t>
  </si>
  <si>
    <t>BeaconsTET</t>
  </si>
  <si>
    <t>BeaconsCFG540</t>
  </si>
  <si>
    <t>BeaconsCIV550</t>
  </si>
  <si>
    <t>BeaconsHEX</t>
  </si>
  <si>
    <t>BeaconsCFO560</t>
  </si>
  <si>
    <t>BeaconsQ570</t>
  </si>
  <si>
    <t>BeaconsCy3</t>
  </si>
  <si>
    <t>Beacons5TAM</t>
  </si>
  <si>
    <t>BeaconsCFR590</t>
  </si>
  <si>
    <t>BeaconsTROX</t>
  </si>
  <si>
    <t>BeaconsCFR610</t>
  </si>
  <si>
    <t>BeaconsCFR635</t>
  </si>
  <si>
    <t>BeaconsCy5</t>
  </si>
  <si>
    <t>BeaconsQ670</t>
  </si>
  <si>
    <t>BeaconsQ705</t>
  </si>
  <si>
    <t>BHQnovaFAM</t>
  </si>
  <si>
    <t>BHQnovaTET</t>
  </si>
  <si>
    <t>BHQnovaCFG540</t>
  </si>
  <si>
    <t>BHQnovaHEX</t>
  </si>
  <si>
    <t>BHQnovaCFO560</t>
  </si>
  <si>
    <t>MGBFAM</t>
  </si>
  <si>
    <t>MGBTET</t>
  </si>
  <si>
    <t>MGBCFG540</t>
  </si>
  <si>
    <t>MGBCIV550</t>
  </si>
  <si>
    <t>MGBHEX</t>
  </si>
  <si>
    <t>MGBCFO560</t>
  </si>
  <si>
    <t>LNAFAM</t>
  </si>
  <si>
    <t>LNATET</t>
  </si>
  <si>
    <t>LNACFG540</t>
  </si>
  <si>
    <t>LNATJOE</t>
  </si>
  <si>
    <t>LNACIV550</t>
  </si>
  <si>
    <t>LNAHEX</t>
  </si>
  <si>
    <t>LNACFO560</t>
  </si>
  <si>
    <t>LNAQ570</t>
  </si>
  <si>
    <t>LNACy3</t>
  </si>
  <si>
    <t>LNA5TAM</t>
  </si>
  <si>
    <t>LNACFR590</t>
  </si>
  <si>
    <t>LNATROX</t>
  </si>
  <si>
    <t>LNACFR610</t>
  </si>
  <si>
    <t>LNACFR635</t>
  </si>
  <si>
    <t>LNACy5</t>
  </si>
  <si>
    <t>LNAQ670</t>
  </si>
  <si>
    <t>LNAQ705</t>
  </si>
  <si>
    <t xml:space="preserve">For the Probes sheet these sections detmine the dropdown for 3' mods. To update the quencher list make the changes to the right and then update the list via Name Manager. </t>
  </si>
  <si>
    <t>Fluorophore Code for Name Manager</t>
  </si>
  <si>
    <t>BHQFAM</t>
  </si>
  <si>
    <t>BHQTET</t>
  </si>
  <si>
    <t>BHQCFG540</t>
  </si>
  <si>
    <t>BHQTJOE</t>
  </si>
  <si>
    <t>BHQCIV550</t>
  </si>
  <si>
    <t>BHQHEX</t>
  </si>
  <si>
    <t>BHQCFO560</t>
  </si>
  <si>
    <t>BHQQ570</t>
  </si>
  <si>
    <t>BHQCy3</t>
  </si>
  <si>
    <t>BHQ5TAM</t>
  </si>
  <si>
    <t>BHQCFR590</t>
  </si>
  <si>
    <t>BHQTROX</t>
  </si>
  <si>
    <t>BHQCFR610</t>
  </si>
  <si>
    <t>BHQCFR635</t>
  </si>
  <si>
    <t>BHQCy5</t>
  </si>
  <si>
    <t>BHQQ670</t>
  </si>
  <si>
    <t>BHQQ705</t>
  </si>
  <si>
    <t>Beacons</t>
  </si>
  <si>
    <t>Beacons_5</t>
  </si>
  <si>
    <t>Beacons_3</t>
  </si>
  <si>
    <t>Beacons_Purif</t>
  </si>
  <si>
    <t>Beacons_Scale</t>
  </si>
  <si>
    <t>Beacons_Conc</t>
  </si>
  <si>
    <t>* (Phosphorothioate bond)</t>
  </si>
  <si>
    <t>nmol Delivered</t>
  </si>
  <si>
    <t>Concentration Min-Max</t>
  </si>
  <si>
    <t>MinMaxConc_2</t>
  </si>
  <si>
    <t>MinMaxConc_3</t>
  </si>
  <si>
    <t>MinMaxConc_5</t>
  </si>
  <si>
    <t>MinMaxConc_10</t>
  </si>
  <si>
    <t>MinMaxConc_12</t>
  </si>
  <si>
    <t>MinMaxConc_15</t>
  </si>
  <si>
    <t>MinMaxConc_20</t>
  </si>
  <si>
    <t>MinMaxConc_25</t>
  </si>
  <si>
    <t>MinMaxConc_30</t>
  </si>
  <si>
    <t>MinMaxConc_35</t>
  </si>
  <si>
    <t>MinMaxConc_40</t>
  </si>
  <si>
    <t>MinMaxConc_45</t>
  </si>
  <si>
    <t>MinMaxConc_50</t>
  </si>
  <si>
    <t>MinMaxConc_60</t>
  </si>
  <si>
    <t>MinMaxConc_75</t>
  </si>
  <si>
    <t>MinMaxConc_80</t>
  </si>
  <si>
    <t>MinMaxConc_100</t>
  </si>
  <si>
    <t>MinMaxConc_200</t>
  </si>
  <si>
    <t>MinMaxConc_250</t>
  </si>
  <si>
    <t>MinMaxConc_300</t>
  </si>
  <si>
    <t>MinMaxConc_400</t>
  </si>
  <si>
    <t>NamedRange</t>
  </si>
  <si>
    <t>5Mod - Internal</t>
  </si>
  <si>
    <t>Scorpion_FAM_BHQ1</t>
  </si>
  <si>
    <t>Scorpion_Quasar570_BHQ2</t>
  </si>
  <si>
    <t>Scorpion_CALFluorRed635_BHQ2</t>
  </si>
  <si>
    <t>Scorpion_Quasar670_BHQ2</t>
  </si>
  <si>
    <t>Scorpion_Quasar705_BHQ2</t>
  </si>
  <si>
    <t>Scorpion Primers Dye/Quencher/Internal options</t>
  </si>
  <si>
    <t>Scorp_FAM</t>
  </si>
  <si>
    <t>Scorp_CFG540</t>
  </si>
  <si>
    <t>Scorp_CFO560</t>
  </si>
  <si>
    <t>Scorp_Q570</t>
  </si>
  <si>
    <t>Scorp_TAM</t>
  </si>
  <si>
    <t>Scorp_CFR590</t>
  </si>
  <si>
    <t>Scorp_CFR610</t>
  </si>
  <si>
    <t>Scorp_CFR635</t>
  </si>
  <si>
    <t>Scorp_Q670</t>
  </si>
  <si>
    <t>Scorp_Q705</t>
  </si>
  <si>
    <t>Scorpion_CALFluorGold540_BHQ1</t>
  </si>
  <si>
    <t>Scorpion_CALFluorRed610_BHQ2</t>
  </si>
  <si>
    <t>Scorpion_CALFluorOrange560_BHQ1</t>
  </si>
  <si>
    <t>Scorpion_CALFluorRed590_BHQ2</t>
  </si>
  <si>
    <t>Scorpion_5TAMRA_BHQ2</t>
  </si>
  <si>
    <t>ValuMix qPCR</t>
  </si>
  <si>
    <t>ValuMixqPCR_FAM_BHQ1</t>
  </si>
  <si>
    <t>ValuMixqPCR_FAM_BHQ1plus</t>
  </si>
  <si>
    <t>ValuMixqPCR_FAM_MGBEDQ</t>
  </si>
  <si>
    <t>ValuMixqPCR_TET_BHQ1</t>
  </si>
  <si>
    <t>ValuMixqPCR_TET_BHQ1plus</t>
  </si>
  <si>
    <t>ValuMixqPCR_TET_MGBEDQ</t>
  </si>
  <si>
    <t>ValuMixqPCR_CALFluorGold540_BHQ1</t>
  </si>
  <si>
    <t>ValuMixqPCR_CALFluorGold540_BHQ1plus</t>
  </si>
  <si>
    <t>ValuMixqPCR_CALFluorGold540_MGBEDQ</t>
  </si>
  <si>
    <t>ValuMixqPCR_CIV550_BHQ1</t>
  </si>
  <si>
    <t>ValuMixqPCR_CIV550_BHQ1plus</t>
  </si>
  <si>
    <t>ValuMixqPCR_CIV550_MGBEDQ</t>
  </si>
  <si>
    <t>ValuMixqPCR_HEX_BHQ1</t>
  </si>
  <si>
    <t>ValuMixqPCR_HEX_BHQ1plus</t>
  </si>
  <si>
    <t>ValuMixqPCR_HEX_MGBEDQ</t>
  </si>
  <si>
    <t>ValuMixqPCR_CALFluorOrange560_BHQ1</t>
  </si>
  <si>
    <t>ValuMixqPCR_CALFluorOrange560_BHQ1plus</t>
  </si>
  <si>
    <t>ValuMixqPCR_CALFluorOrange560_MGBEDQ</t>
  </si>
  <si>
    <t>ValuMixqPCR_CALFluorRed610_BHQ2</t>
  </si>
  <si>
    <t>ValuMixqPCR_CALFluorRed610_BHQ2plus</t>
  </si>
  <si>
    <t>ValuMixqPCR_Quasar670_BHQ2</t>
  </si>
  <si>
    <t>ValuMixqPCR_Quasar670_BHQ2plus</t>
  </si>
  <si>
    <t>ValuMix qPCR Dye/Quencher options</t>
  </si>
  <si>
    <t>ValuMix_FAM</t>
  </si>
  <si>
    <t>ValuMix_TET</t>
  </si>
  <si>
    <t>ValuMix_CFG540</t>
  </si>
  <si>
    <t>ValuMix_CIV550</t>
  </si>
  <si>
    <t>ValuMix_HEX</t>
  </si>
  <si>
    <t>ValuMix_CFO560</t>
  </si>
  <si>
    <t>ValuMix_CFR610</t>
  </si>
  <si>
    <t>ValuMix_Quasar670</t>
  </si>
  <si>
    <t>ValuMixqPCR_FAM_SpacerC3</t>
  </si>
  <si>
    <t>ValuMix SNP</t>
  </si>
  <si>
    <t>SNP_MinMaxConc_2</t>
  </si>
  <si>
    <t>SNP_MinMaxConc_5</t>
  </si>
  <si>
    <t>SNP_MinMaxConc_12</t>
  </si>
  <si>
    <t>qPCR_MinMaxConc_5</t>
  </si>
  <si>
    <t>qPCR_MinMaxConc_.5</t>
  </si>
  <si>
    <t>qPCR_MinMaxConc_20</t>
  </si>
  <si>
    <t>BHQplusQ670</t>
  </si>
  <si>
    <t>BHQ__TET_TAMRA_D</t>
  </si>
  <si>
    <t>BHQ__FAM_BHQ1_R</t>
  </si>
  <si>
    <t>BHQ__FAM_BHQ1_D</t>
  </si>
  <si>
    <t>BHQ__TET_BHQ1_D</t>
  </si>
  <si>
    <t>BHQ__CALFluorGold540_BHQ1_D</t>
  </si>
  <si>
    <t>BHQ__CIV550_BHQ1_D</t>
  </si>
  <si>
    <t>BHQ__CIV550_BHQ2_D</t>
  </si>
  <si>
    <t>BHQ__TJOE_BHQ1_D</t>
  </si>
  <si>
    <t>BHQ__HEX_BHQ1_D</t>
  </si>
  <si>
    <t>BHQ__CALFluorOrange560_BHQ1_D</t>
  </si>
  <si>
    <t>BHQ__Quasar570_BHQ2_D</t>
  </si>
  <si>
    <t>BHQ__Cy3_BHQ2_D</t>
  </si>
  <si>
    <t>BHQ__5TAMRA_BHQ2_D</t>
  </si>
  <si>
    <t>BHQ__CALFluorRed590_BHQ2_D</t>
  </si>
  <si>
    <t>BHQ__TROX_BHQ2_D</t>
  </si>
  <si>
    <t>BHQ__CALFluorRed610_BHQ2_D</t>
  </si>
  <si>
    <t>BHQ__CALFluorRed635_BHQ2_D</t>
  </si>
  <si>
    <t>BHQ__Cy5_BHQ2_D</t>
  </si>
  <si>
    <t>BHQ__Quasar670_BHQ2_D</t>
  </si>
  <si>
    <t>BHQ__Quasar670_BHQ3_D</t>
  </si>
  <si>
    <t>BHQ__Quasar705_BHQ2_D</t>
  </si>
  <si>
    <t>BHQ__Quasar705_BHQ3_D</t>
  </si>
  <si>
    <t>BHQ__FAM_TAMRA_D</t>
  </si>
  <si>
    <t>BHQ__CIV550_TAMRA_D</t>
  </si>
  <si>
    <t>BHQ__FAM_SpacerC3_D</t>
  </si>
  <si>
    <t>BHQnova__FAM_BHQ1nova_D</t>
  </si>
  <si>
    <t>BHQnova__TET_BHQ1nova_D</t>
  </si>
  <si>
    <t>BHQnova__CALFluorGold540_BHQ1nova_D</t>
  </si>
  <si>
    <t>BHQnova__HEX_BHQ1nova_D</t>
  </si>
  <si>
    <t>BHQnova__CALFluorOrange560_BHQ1nova_D</t>
  </si>
  <si>
    <t>BHQplus__FAM_BHQ1plus_R</t>
  </si>
  <si>
    <t>BHQplus__TET_BHQ1plus_R</t>
  </si>
  <si>
    <t>BHQplus__CALFluorGold540_BHQ1plus_R</t>
  </si>
  <si>
    <t>BHQplus__CIV550_BHQ1plus_R</t>
  </si>
  <si>
    <t>BHQplus__CIV550_BHQ2plus_R</t>
  </si>
  <si>
    <t>BHQplus__HEX_BHQ1plus_R</t>
  </si>
  <si>
    <t>BHQplus__CALFluorOrange560_BHQ1plus_R</t>
  </si>
  <si>
    <t>BHQplus__CALFluorRed610_BHQ2plus_R</t>
  </si>
  <si>
    <t>BHQplus__Quasar670_BHQ2plus_R</t>
  </si>
  <si>
    <t>MGB__FAM_MGBEDQ_R</t>
  </si>
  <si>
    <t>MGB__TET_MGBEDQ_R</t>
  </si>
  <si>
    <t>MGB__CALFluorGold540_MGBEDQ_R</t>
  </si>
  <si>
    <t>MGB__CIV550_MGBEDQ_R</t>
  </si>
  <si>
    <t>MGB__HEX_MGBEDQ_R</t>
  </si>
  <si>
    <t>MGB__CALFluorOrange560_MGBEDQ_R</t>
  </si>
  <si>
    <t>LNA__FAM_BHQ1_D</t>
  </si>
  <si>
    <t>LNA__FAM_SpacerC3_D</t>
  </si>
  <si>
    <t>LNA__TET_BHQ1_D</t>
  </si>
  <si>
    <t>LNA__CALFluorGold540_BHQ1_D</t>
  </si>
  <si>
    <t>LNA__CIV550_BHQ1_D</t>
  </si>
  <si>
    <t>LNA__TJOE_BHQ1_D</t>
  </si>
  <si>
    <t>LNA__HEX_BHQ1_D</t>
  </si>
  <si>
    <t>LNA__CALFluorOrange560_BHQ1_D</t>
  </si>
  <si>
    <t>LNA__Quasar570_BHQ2_D</t>
  </si>
  <si>
    <t>LNA__Cy3_BHQ2_D</t>
  </si>
  <si>
    <t>LNA__5TAMRA_BHQ2_D</t>
  </si>
  <si>
    <t>LNA__Quasar705_BHQ3_D</t>
  </si>
  <si>
    <t>LNA__Quasar705_BHQ2_D</t>
  </si>
  <si>
    <t>LNA__Quasar670_BHQ3_D</t>
  </si>
  <si>
    <t>LNA__Quasar670_BHQ2_D</t>
  </si>
  <si>
    <t>LNA__Cy5_BHQ2_D</t>
  </si>
  <si>
    <t>LNA__CALFluorRed635_BHQ2_D</t>
  </si>
  <si>
    <t>LNA__CALFluorRed610_BHQ2_D</t>
  </si>
  <si>
    <t>LNA__TROX_BHQ2_D</t>
  </si>
  <si>
    <t>LNA__CALFluorRed590_BHQ2_D</t>
  </si>
  <si>
    <t>Molecular Beacon__FAM_BHQ1_D</t>
  </si>
  <si>
    <t>Molecular Beacon__FAM_Dabcyl_D</t>
  </si>
  <si>
    <t>Molecular Beacon__TET_BHQ1_D</t>
  </si>
  <si>
    <t>Molecular Beacon__TET_Dabcyl_D</t>
  </si>
  <si>
    <t>Molecular Beacon__CALFluorGold540_BHQ1_D</t>
  </si>
  <si>
    <t>Molecular Beacon__CALFluorGold540_Dabcyl_D</t>
  </si>
  <si>
    <t>Molecular Beacon__CIV550_BHQ1_D</t>
  </si>
  <si>
    <t>Molecular Beacon__CIV550_Dabcyl_D</t>
  </si>
  <si>
    <t>Molecular Beacon__HEX_BHQ1_D</t>
  </si>
  <si>
    <t>Molecular Beacon__HEX_Dabcyl_D</t>
  </si>
  <si>
    <t>Molecular Beacon__CALFluorOrange560_BHQ1_D</t>
  </si>
  <si>
    <t>Molecular Beacon__CALFluorOrange560_Dabcyl_D</t>
  </si>
  <si>
    <t>Molecular Beacon__Quasar570_BHQ2_D</t>
  </si>
  <si>
    <t>Molecular Beacon__Quasar570_Dabcyl_D</t>
  </si>
  <si>
    <t>Molecular Beacon__Cy3_BHQ2_D</t>
  </si>
  <si>
    <t>Molecular Beacon__5TAMRA_BHQ2_D</t>
  </si>
  <si>
    <t>Molecular Beacon__5TAMRA_Dabcyl_D</t>
  </si>
  <si>
    <t>Molecular Beacon__CALFluorRed590_BHQ2_D</t>
  </si>
  <si>
    <t>Molecular Beacon__TROX_BHQ2_D</t>
  </si>
  <si>
    <t>Molecular Beacon__TROX_Dabcyl_D</t>
  </si>
  <si>
    <t>Molecular Beacon__CALFluorRed610_BHQ2_D</t>
  </si>
  <si>
    <t>Molecular Beacon__CALFluorRed610_Dabcyl_D</t>
  </si>
  <si>
    <t>Molecular Beacon__CALFluorRed635_BHQ2_D</t>
  </si>
  <si>
    <t>Molecular Beacon__Cy5_BHQ2_D</t>
  </si>
  <si>
    <t>Molecular Beacon__Quasar670_BHQ2_D</t>
  </si>
  <si>
    <t>Molecular Beacon__Quasar705_BHQ2_D</t>
  </si>
  <si>
    <t>Molecular Beacon__TJOE_BHQ1_D</t>
  </si>
  <si>
    <t>Molecular Beacon__TJOE_Dabcyl_D</t>
  </si>
  <si>
    <t>Molecular_Beacon__FAM_BHQ1_D_Scale</t>
  </si>
  <si>
    <t>Molecular_Beacon__FAM_Dabcyl_D_Scale</t>
  </si>
  <si>
    <t>Molecular_Beacon__TET_BHQ1_D_Scale</t>
  </si>
  <si>
    <t>Molecular_Beacon__TET_Dabcyl_D_Scale</t>
  </si>
  <si>
    <t>Molecular_Beacon__CALFluorGold540_BHQ1_D_Scale</t>
  </si>
  <si>
    <t>Molecular_Beacon__CALFluorGold540_Dabcyl_D_Scale</t>
  </si>
  <si>
    <t>Molecular_Beacon__CIV550_BHQ1_D_Scale</t>
  </si>
  <si>
    <t>Molecular_Beacon__CIV550_Dabcyl_D_Scale</t>
  </si>
  <si>
    <t>Molecular_Beacon__HEX_BHQ1_D_Scale</t>
  </si>
  <si>
    <t>Molecular_Beacon__HEX_Dabcyl_D_Scale</t>
  </si>
  <si>
    <t>Molecular_Beacon__CALFluorOrange560_BHQ1_D_Scale</t>
  </si>
  <si>
    <t>Molecular_Beacon__CALFluorOrange560_Dabcyl_D_Scale</t>
  </si>
  <si>
    <t>Molecular_Beacon__Quasar570_BHQ2_D_Scale</t>
  </si>
  <si>
    <t>Molecular_Beacon__Quasar570_Dabcyl_D_Scale</t>
  </si>
  <si>
    <t>Molecular_Beacon__Cy3_BHQ2_D_Scale</t>
  </si>
  <si>
    <t>Molecular_Beacon__5TAMRA_BHQ2_D_Scale</t>
  </si>
  <si>
    <t>Molecular_Beacon__5TAMRA_Dabcyl_D_Scale</t>
  </si>
  <si>
    <t>Molecular_Beacon__CALFluorRed590_BHQ2_D_Scale</t>
  </si>
  <si>
    <t>Molecular_Beacon__TROX_BHQ2_D_Scale</t>
  </si>
  <si>
    <t>Molecular_Beacon__TROX_Dabcyl_D_Scale</t>
  </si>
  <si>
    <t>Molecular_Beacon__CALFluorRed610_BHQ2_D_Scale</t>
  </si>
  <si>
    <t>Molecular_Beacon__CALFluorRed610_Dabcyl_D_Scale</t>
  </si>
  <si>
    <t>Molecular_Beacon__CALFluorRed635_BHQ2_D_Scale</t>
  </si>
  <si>
    <t>Molecular_Beacon__Cy5_BHQ2_D_Scale</t>
  </si>
  <si>
    <t>Molecular_Beacon__Quasar670_BHQ2_D_Scale</t>
  </si>
  <si>
    <t>Molecular_Beacon__Quasar705_BHQ2_D_Scale</t>
  </si>
  <si>
    <t>Molecular_Beacon__TJOE_BHQ1_D_Scale</t>
  </si>
  <si>
    <t>Molecular_Beacon__TJOE_Dabcyl_D_Scale</t>
  </si>
  <si>
    <t>M (200 nmol)</t>
  </si>
  <si>
    <t>S  (50 nmol)</t>
  </si>
  <si>
    <t>L   (1 µmol)</t>
  </si>
  <si>
    <t>Water</t>
  </si>
  <si>
    <t>Concentration (µM)</t>
  </si>
  <si>
    <t>• Following the completion of this form, save the file.</t>
  </si>
  <si>
    <r>
      <t>Custom oligos</t>
    </r>
    <r>
      <rPr>
        <b/>
        <sz val="14"/>
        <color indexed="8"/>
        <rFont val="Arial"/>
        <family val="2"/>
      </rPr>
      <t xml:space="preserve"> order form</t>
    </r>
  </si>
  <si>
    <t>Assay name</t>
  </si>
  <si>
    <t>Probe 1 sequence</t>
  </si>
  <si>
    <t>Probe 2 sequence</t>
  </si>
  <si>
    <t>Primer 1 sequence</t>
  </si>
  <si>
    <t>Primer 2 sequence</t>
  </si>
  <si>
    <t>nmol primer delivered (each)</t>
  </si>
  <si>
    <t>Primer purification</t>
  </si>
  <si>
    <t>Probe concentration (µM)</t>
  </si>
  <si>
    <t>Max aliquots</t>
  </si>
  <si>
    <t>Probe purification</t>
  </si>
  <si>
    <t>nmol probe delivered (each)</t>
  </si>
  <si>
    <t>Probe 1 
5' modification</t>
  </si>
  <si>
    <t>Probe 1 
3' modification</t>
  </si>
  <si>
    <t>Probe 2 
5' modification</t>
  </si>
  <si>
    <t>Probe 2 
3' modification</t>
  </si>
  <si>
    <t>5' modification</t>
  </si>
  <si>
    <t>Probe sequence</t>
  </si>
  <si>
    <t>3' modification</t>
  </si>
  <si>
    <t>nmol probe delivered</t>
  </si>
  <si>
    <t>nmol primer delivered</t>
  </si>
  <si>
    <t>Assay name (optional)</t>
  </si>
  <si>
    <t>Scorpions sequence name</t>
  </si>
  <si>
    <t>Scorpions 5' modification</t>
  </si>
  <si>
    <t>Scorpions stem-loop sequence</t>
  </si>
  <si>
    <t>Scorpions internal quencher</t>
  </si>
  <si>
    <t>Scorpions blocker</t>
  </si>
  <si>
    <t>Scorpions primer sequence</t>
  </si>
  <si>
    <t>nmol delivered</t>
  </si>
  <si>
    <t>Sequence name</t>
  </si>
  <si>
    <t>Oligo set name (optional)</t>
  </si>
  <si>
    <t>List of internal modifications</t>
  </si>
  <si>
    <t>Wobble bases</t>
  </si>
  <si>
    <t>IUB degenerate base code</t>
  </si>
  <si>
    <t>Mixed bases</t>
  </si>
  <si>
    <t>ATTO 390 mdC</t>
  </si>
  <si>
    <t>ATTO 425 mdC</t>
  </si>
  <si>
    <t>ATTO 465 mdC</t>
  </si>
  <si>
    <t>ATTO 488 mdC</t>
  </si>
  <si>
    <t>ATTO 514 mdC</t>
  </si>
  <si>
    <t>ATTO 520 mdC</t>
  </si>
  <si>
    <t>ATTO 532 mdC</t>
  </si>
  <si>
    <t>ATTO 550 mdC</t>
  </si>
  <si>
    <t>ATTO 565 mdC</t>
  </si>
  <si>
    <t>ATTO Rho101 mdC</t>
  </si>
  <si>
    <t>ATTO 590 mdC</t>
  </si>
  <si>
    <t>ATTO 594 mdC</t>
  </si>
  <si>
    <t>ATTO 620 mdC</t>
  </si>
  <si>
    <t>ATTO 633 mdC</t>
  </si>
  <si>
    <t>ATTO 647N mdC</t>
  </si>
  <si>
    <t>ATTO 655 mdC</t>
  </si>
  <si>
    <t>ATTO 680 mdC</t>
  </si>
  <si>
    <t>ATTO 700 mdC</t>
  </si>
  <si>
    <t>ATTO 740 mdC</t>
  </si>
  <si>
    <t>End of Data</t>
  </si>
  <si>
    <t>Scale (Size)</t>
  </si>
  <si>
    <t>Scale (nmol)</t>
  </si>
  <si>
    <t>S(LNA)</t>
  </si>
  <si>
    <t>Primers</t>
  </si>
  <si>
    <t>Primers_Purif</t>
  </si>
  <si>
    <t>Primers_Scale</t>
  </si>
  <si>
    <t>Primers_Conc</t>
  </si>
  <si>
    <t>Primers____Sal</t>
  </si>
  <si>
    <t>Primers____Sal_Scale</t>
  </si>
  <si>
    <t>Primers____RP</t>
  </si>
  <si>
    <t>Primers____RP_Scale</t>
  </si>
  <si>
    <t>Primers____RPC</t>
  </si>
  <si>
    <t>Primers____RPC_Scale</t>
  </si>
  <si>
    <t>Primers____Dua</t>
  </si>
  <si>
    <t>Primers____Dua_Scale</t>
  </si>
  <si>
    <t>Primers____AX</t>
  </si>
  <si>
    <t>Primers____AX_Scale</t>
  </si>
  <si>
    <t>Primers_5</t>
  </si>
  <si>
    <r>
      <t xml:space="preserve">BHQ-1 </t>
    </r>
    <r>
      <rPr>
        <i/>
        <sz val="10"/>
        <rFont val="游ゴシック"/>
        <family val="2"/>
        <scheme val="minor"/>
      </rPr>
      <t>plus</t>
    </r>
  </si>
  <si>
    <r>
      <t xml:space="preserve">BHQ-2 </t>
    </r>
    <r>
      <rPr>
        <i/>
        <sz val="10"/>
        <rFont val="游ゴシック"/>
        <family val="2"/>
        <scheme val="minor"/>
      </rPr>
      <t>plus</t>
    </r>
  </si>
  <si>
    <r>
      <t xml:space="preserve">BHQ-1 </t>
    </r>
    <r>
      <rPr>
        <i/>
        <sz val="10"/>
        <rFont val="游ゴシック"/>
        <family val="2"/>
        <scheme val="minor"/>
      </rPr>
      <t>LNA</t>
    </r>
  </si>
  <si>
    <r>
      <rPr>
        <b/>
        <sz val="10"/>
        <rFont val="游ゴシック"/>
        <family val="2"/>
        <scheme val="minor"/>
      </rPr>
      <t>Beacons</t>
    </r>
    <r>
      <rPr>
        <sz val="10"/>
        <rFont val="游ゴシック"/>
        <family val="2"/>
        <scheme val="minor"/>
      </rPr>
      <t>TJOE</t>
    </r>
  </si>
  <si>
    <t>Primers__AminoC12__Sal</t>
  </si>
  <si>
    <t>Primers__AminoC12__Sal_Scale</t>
  </si>
  <si>
    <t>Primers__AminoC12__RP</t>
  </si>
  <si>
    <t>Primers__AminoC12__RP_Scale</t>
  </si>
  <si>
    <t>Primers__AminoC12__RPC</t>
  </si>
  <si>
    <t>Primers__AminoC12__RPC_Scale</t>
  </si>
  <si>
    <t>Primers__AminoC12__Dua</t>
  </si>
  <si>
    <t>Primers__AminoC12__Dua_Scale</t>
  </si>
  <si>
    <t>Primers__AminoC12__AX</t>
  </si>
  <si>
    <t>Primers__AminoC12__AX_Scale</t>
  </si>
  <si>
    <t>Primers__AminoC6__Sal</t>
  </si>
  <si>
    <t>Primers__AminoC6__Sal_Scale</t>
  </si>
  <si>
    <t>Primers__AminoC6__RP</t>
  </si>
  <si>
    <t>Primers__AminoC6__RP_Scale</t>
  </si>
  <si>
    <t>Primers__AminoC6__RPC_Scale</t>
  </si>
  <si>
    <t>Primers__AminoC6__RPC</t>
  </si>
  <si>
    <t>Primers__AminoC6__Dua</t>
  </si>
  <si>
    <t>Primers__AminoC6__Dua_Scale</t>
  </si>
  <si>
    <t>Primers__AminoC6__AX_Scale</t>
  </si>
  <si>
    <t>Primers__AminoC6__AX</t>
  </si>
  <si>
    <t>Primers__Biotin__Sal</t>
  </si>
  <si>
    <t>Primers__Biotin__RP</t>
  </si>
  <si>
    <t>Primers__Biotin__RPC</t>
  </si>
  <si>
    <t>Primers__Biotin__Dua</t>
  </si>
  <si>
    <t>Primers__Biotin__AX</t>
  </si>
  <si>
    <t>Primers__Phos__Sal</t>
  </si>
  <si>
    <t>Primers__Phos__RP</t>
  </si>
  <si>
    <t>Primers__Phos__RPC</t>
  </si>
  <si>
    <t>Primers__Phos__Dua</t>
  </si>
  <si>
    <t>Primers__Phos__AX</t>
  </si>
  <si>
    <t>Primers__Biotin__Sal_Scale</t>
  </si>
  <si>
    <t>Primers__Biotin__RP_Scale</t>
  </si>
  <si>
    <t>Primers__Biotin__RPC_Scale</t>
  </si>
  <si>
    <t>Primers__Biotin__Dua_Scale</t>
  </si>
  <si>
    <t>Primers__Biotin__AX_Scale</t>
  </si>
  <si>
    <t>Primers__Phos__Sal_Scale</t>
  </si>
  <si>
    <t>Primers__Phos__RP_Scale</t>
  </si>
  <si>
    <t>Primers__Phos__RPC_Scale</t>
  </si>
  <si>
    <t>Primers__Phos__Dua_Scale</t>
  </si>
  <si>
    <t>Primers__Phos__AX_Scale</t>
  </si>
  <si>
    <t>Oligo type</t>
  </si>
  <si>
    <t>Internal Modifications for Probes and Primers</t>
  </si>
  <si>
    <t>Additional Internal Modifications for Primers</t>
  </si>
  <si>
    <t>Internal Modifications for Scorpions Primers</t>
  </si>
  <si>
    <t>OligoType - 5Mod - 3Mod - Purification</t>
  </si>
  <si>
    <t>Please fill out customer information before proceeding</t>
  </si>
  <si>
    <t>Non Standard Delivery</t>
  </si>
  <si>
    <t>Display Only Field</t>
  </si>
  <si>
    <t xml:space="preserve">Color </t>
  </si>
  <si>
    <t>Key Chart</t>
  </si>
  <si>
    <t>N/A Field</t>
  </si>
  <si>
    <t>Value</t>
  </si>
  <si>
    <t>Invalid Input</t>
  </si>
  <si>
    <t>N/A Field, w/ Invalid Input</t>
  </si>
  <si>
    <t>Change input to value from drop-down</t>
  </si>
  <si>
    <t>No data allowed in field, please remove</t>
  </si>
  <si>
    <t>Meaning</t>
  </si>
  <si>
    <t>Suggested Action</t>
  </si>
  <si>
    <t>No action required</t>
  </si>
  <si>
    <t>Confirm you are content with your input</t>
  </si>
  <si>
    <t>Immediate order requires P.O.Number</t>
  </si>
  <si>
    <t>Probes and Primers</t>
  </si>
  <si>
    <t>Combined Name</t>
  </si>
  <si>
    <t>NamedRange (Longmer)</t>
  </si>
  <si>
    <t>BHQ__FAM_BHQ1_R_Scale</t>
  </si>
  <si>
    <t>BHQ__FAM_BHQ1_D_Scale</t>
  </si>
  <si>
    <t>BHQ__TET_BHQ1_D_Scale</t>
  </si>
  <si>
    <t>BHQ__CALFluorGold540_BHQ1_D_Scale</t>
  </si>
  <si>
    <t>BHQ__CIV550_BHQ1_D_Scale</t>
  </si>
  <si>
    <t>BHQ__CIV550_BHQ2_D_Scale</t>
  </si>
  <si>
    <t>BHQ__TJOE_BHQ1_D_Scale</t>
  </si>
  <si>
    <t>BHQ__HEX_BHQ1_D_Scale</t>
  </si>
  <si>
    <t>BHQ__CALFluorOrange560_BHQ1_D_Scale</t>
  </si>
  <si>
    <t>BHQ__Quasar570_BHQ2_D_Scale</t>
  </si>
  <si>
    <t>BHQ__Cy3_BHQ2_D_Scale</t>
  </si>
  <si>
    <t>BHQ__5TAMRA_BHQ2_D_Scale</t>
  </si>
  <si>
    <t>BHQ__CALFluorRed590_BHQ2_D_Scale</t>
  </si>
  <si>
    <t>BHQ__TROX_BHQ2_D_Scale</t>
  </si>
  <si>
    <t>BHQ__CALFluorRed610_BHQ2_D_Scale</t>
  </si>
  <si>
    <t>BHQ__CALFluorRed635_BHQ2_D_Scale</t>
  </si>
  <si>
    <t>BHQ__Cy5_BHQ2_D_Scale</t>
  </si>
  <si>
    <t>BHQ__Quasar670_BHQ2_D_Scale</t>
  </si>
  <si>
    <t>BHQ__Quasar670_BHQ3_D_Scale</t>
  </si>
  <si>
    <t>BHQ__Quasar705_BHQ2_D_Scale</t>
  </si>
  <si>
    <t>BHQ__Quasar705_BHQ3_D_Scale</t>
  </si>
  <si>
    <t>BHQ__FAM_TAMRA_D_Scale</t>
  </si>
  <si>
    <t>BHQ__TET_TAMRA_D_Scale</t>
  </si>
  <si>
    <t>BHQ__CIV550_TAMRA_D_Scale</t>
  </si>
  <si>
    <t>BHQ__FAM_SpacerC3_D_Scale</t>
  </si>
  <si>
    <t>BHQnova__FAM_BHQ1nova_D_Scale</t>
  </si>
  <si>
    <t>BHQnova__TET_BHQ1nova_D_Scale</t>
  </si>
  <si>
    <t>BHQnova__CALFluorGold540_BHQ1nova_D_Scale</t>
  </si>
  <si>
    <t>BHQnova__HEX_BHQ1nova_D_Scale</t>
  </si>
  <si>
    <t>BHQnova__CALFluorOrange560_BHQ1nova_D_Scale</t>
  </si>
  <si>
    <t>BHQplus__FAM_BHQ1plus_R_Scale</t>
  </si>
  <si>
    <t>BHQplus__TET_BHQ1plus_R_Scale</t>
  </si>
  <si>
    <t>BHQplus__CALFluorGold540_BHQ1plus_R_Scale</t>
  </si>
  <si>
    <t>BHQplus__CIV550_BHQ1plus_R_Scale</t>
  </si>
  <si>
    <t>BHQplus__CIV550_BHQ2plus_R_Scale</t>
  </si>
  <si>
    <t>BHQplus__HEX_BHQ1plus_R_Scale</t>
  </si>
  <si>
    <t>BHQplus__CALFluorOrange560_BHQ1plus_R_Scale</t>
  </si>
  <si>
    <t>BHQplus__CALFluorRed610_BHQ2plus_R_Scale</t>
  </si>
  <si>
    <t>BHQplus__Quasar670_BHQ2plus_R_Scale</t>
  </si>
  <si>
    <t>MGB__FAM_MGBEDQ_R_Scale</t>
  </si>
  <si>
    <t>MGB__TET_MGBEDQ_R_Scale</t>
  </si>
  <si>
    <t>MGB__CALFluorGold540_MGBEDQ_R_Scale</t>
  </si>
  <si>
    <t>MGB__CIV550_MGBEDQ_R_Scale</t>
  </si>
  <si>
    <t>MGB__HEX_MGBEDQ_R_Scale</t>
  </si>
  <si>
    <t>MGB__CALFluorOrange560_MGBEDQ_R_Scale</t>
  </si>
  <si>
    <t>LNA__FAM_BHQ1_D_Scale</t>
  </si>
  <si>
    <t>LNA__FAM_SpacerC3_D_Scale</t>
  </si>
  <si>
    <t>LNA__TET_BHQ1_D_Scale</t>
  </si>
  <si>
    <t>LNA__CALFluorGold540_BHQ1_D_Scale</t>
  </si>
  <si>
    <t>LNA__CIV550_BHQ1_D_Scale</t>
  </si>
  <si>
    <t>LNA__TJOE_BHQ1_D_Scale</t>
  </si>
  <si>
    <t>LNA__HEX_BHQ1_D_Scale</t>
  </si>
  <si>
    <t>LNA__CALFluorOrange560_BHQ1_D_Scale</t>
  </si>
  <si>
    <t>LNA__Quasar570_BHQ2_D_Scale</t>
  </si>
  <si>
    <t>LNA__Cy3_BHQ2_D_Scale</t>
  </si>
  <si>
    <t>LNA__5TAMRA_BHQ2_D_Scale</t>
  </si>
  <si>
    <t>LNA__CALFluorRed590_BHQ2_D_Scale</t>
  </si>
  <si>
    <t>LNA__TROX_BHQ2_D_Scale</t>
  </si>
  <si>
    <t>LNA__CALFluorRed610_BHQ2_D_Scale</t>
  </si>
  <si>
    <t>LNA__CALFluorRed635_BHQ2_D_Scale</t>
  </si>
  <si>
    <t>LNA__Cy5_BHQ2_D_Scale</t>
  </si>
  <si>
    <t>LNA__Quasar670_BHQ2_D_Scale</t>
  </si>
  <si>
    <t>LNA__Quasar670_BHQ3_D_Scale</t>
  </si>
  <si>
    <t>LNA__Quasar705_BHQ2_D_Scale</t>
  </si>
  <si>
    <t>LNA__Quasar705_BHQ3_D_Scale</t>
  </si>
  <si>
    <t>BHQ__FAM_BHQ1_R_Longmer</t>
  </si>
  <si>
    <t>BHQ__FAM_BHQ1_D_Longmer</t>
  </si>
  <si>
    <t>BHQ__TET_BHQ1_D_Longmer</t>
  </si>
  <si>
    <t>BHQ__CALFluorGold540_BHQ1_D_Longmer</t>
  </si>
  <si>
    <t>BHQ__CIV550_BHQ1_D_Longmer</t>
  </si>
  <si>
    <t>BHQ__CIV550_BHQ2_D_Longmer</t>
  </si>
  <si>
    <t>BHQ__HEX_BHQ1_D_Longmer</t>
  </si>
  <si>
    <t>BHQ__CALFluorOrange560_BHQ1_D_Longmer</t>
  </si>
  <si>
    <t>BHQ__Quasar570_BHQ2_D_Longmer</t>
  </si>
  <si>
    <t>BHQ__Cy3_BHQ2_D_Longmer</t>
  </si>
  <si>
    <t>BHQ__5TAMRA_BHQ2_D_Longmer</t>
  </si>
  <si>
    <t>BHQ__CALFluorRed590_BHQ2_D_Longmer</t>
  </si>
  <si>
    <t>BHQ__TROX_BHQ2_D_Longmer</t>
  </si>
  <si>
    <t>BHQ__CALFluorRed610_BHQ2_D_Longmer</t>
  </si>
  <si>
    <t>BHQ__CALFluorRed635_BHQ2_D_Longmer</t>
  </si>
  <si>
    <t>BHQ__Cy5_BHQ2_D_Longmer</t>
  </si>
  <si>
    <t>BHQ__Quasar670_BHQ2_D_Longmer</t>
  </si>
  <si>
    <t>BHQ__Quasar670_BHQ3_D_Longmer</t>
  </si>
  <si>
    <t>BHQ__Quasar705_BHQ2_D_Longmer</t>
  </si>
  <si>
    <t>BHQ__Quasar705_BHQ3_D_Longmer</t>
  </si>
  <si>
    <t>BHQ__FAM_TAMRA_D_Longmer</t>
  </si>
  <si>
    <t>BHQ__TET_TAMRA_D_Longmer</t>
  </si>
  <si>
    <t>BHQ__CIV550_TAMRA_D_Longmer</t>
  </si>
  <si>
    <t>BHQ__FAM_SpacerC3_D_Longmer</t>
  </si>
  <si>
    <t>BHQ__TJOE_BHQ1_D_Longmer</t>
  </si>
  <si>
    <t>BHQnova__FAM_BHQ1nova_D_Longmer</t>
  </si>
  <si>
    <t>BHQnova__TET_BHQ1nova_D_Longmer</t>
  </si>
  <si>
    <t>BHQnova__CALFluorGold540_BHQ1nova_D_Longmer</t>
  </si>
  <si>
    <t>BHQnova__HEX_BHQ1nova_D_Longmer</t>
  </si>
  <si>
    <t>BHQnova__CALFluorOrange560_BHQ1nova_D_Longmer</t>
  </si>
  <si>
    <t>BHQplus__FAM_BHQ1plus_R_Longmer</t>
  </si>
  <si>
    <t>BHQplus__TET_BHQ1plus_R_Longmer</t>
  </si>
  <si>
    <t>BHQplus__CALFluorGold540_BHQ1plus_R_Longmer</t>
  </si>
  <si>
    <t>BHQplus__CIV550_BHQ1plus_R_Longmer</t>
  </si>
  <si>
    <t>BHQplus__CIV550_BHQ2plus_R_Longmer</t>
  </si>
  <si>
    <t>BHQplus__HEX_BHQ1plus_R_Longmer</t>
  </si>
  <si>
    <t>BHQplus__CALFluorOrange560_BHQ1plus_R_Longmer</t>
  </si>
  <si>
    <t>BHQplus__CALFluorRed610_BHQ2plus_R_Longmer</t>
  </si>
  <si>
    <t>BHQplus__Quasar670_BHQ2plus_R_Longmer</t>
  </si>
  <si>
    <t>MGB__TET_MGBEDQ_R_Longmer</t>
  </si>
  <si>
    <t>MGB__CALFluorGold540_MGBEDQ_R_Longmer</t>
  </si>
  <si>
    <t>MGB__CIV550_MGBEDQ_R_Longmer</t>
  </si>
  <si>
    <t>MGB__HEX_MGBEDQ_R_Longmer</t>
  </si>
  <si>
    <t>MGB__CALFluorOrange560_MGBEDQ_R_Longmer</t>
  </si>
  <si>
    <t>MGB__FAM_MGBEDQ_R_Longmer</t>
  </si>
  <si>
    <t>LNA__FAM_BHQ1_D_Longmer</t>
  </si>
  <si>
    <t>LNA__FAM_SpacerC3_D_Longmer</t>
  </si>
  <si>
    <t>LNA__TET_BHQ1_D_Longmer</t>
  </si>
  <si>
    <t>LNA__CALFluorGold540_BHQ1_D_Longmer</t>
  </si>
  <si>
    <t>LNA__CIV550_BHQ1_D_Longmer</t>
  </si>
  <si>
    <t>LNA__TJOE_BHQ1_D_Longmer</t>
  </si>
  <si>
    <t>LNA__HEX_BHQ1_D_Longmer</t>
  </si>
  <si>
    <t>LNA__CALFluorOrange560_BHQ1_D_Longmer</t>
  </si>
  <si>
    <t>LNA__Quasar570_BHQ2_D_Longmer</t>
  </si>
  <si>
    <t>LNA__Cy3_BHQ2_D_Longmer</t>
  </si>
  <si>
    <t>LNA__5TAMRA_BHQ2_D_Longmer</t>
  </si>
  <si>
    <t>LNA__CALFluorRed590_BHQ2_D_Longmer</t>
  </si>
  <si>
    <t>LNA__TROX_BHQ2_D_Longmer</t>
  </si>
  <si>
    <t>LNA__CALFluorRed610_BHQ2_D_Longmer</t>
  </si>
  <si>
    <t>LNA__CALFluorRed635_BHQ2_D_Longmer</t>
  </si>
  <si>
    <t>LNA__Cy5_BHQ2_D_Longmer</t>
  </si>
  <si>
    <t>LNA__Quasar670_BHQ2_D_Longmer</t>
  </si>
  <si>
    <t>LNA__Quasar670_BHQ3_D_Longmer</t>
  </si>
  <si>
    <t>LNA__Quasar705_BHQ2_D_Longmer</t>
  </si>
  <si>
    <t>LNA__Quasar705_BHQ3_D_Longmer</t>
  </si>
  <si>
    <t>Primers____Sal_Longmer</t>
  </si>
  <si>
    <t>Primers____RP_Longmer</t>
  </si>
  <si>
    <t>Primers____RPC_Longmer</t>
  </si>
  <si>
    <t>Primers____Dua_Longmer</t>
  </si>
  <si>
    <t>Primers____AX_Longmer</t>
  </si>
  <si>
    <t>Primers__AminoC12__Sal_Longmer</t>
  </si>
  <si>
    <t>Primers__AminoC12__RP_Longmer</t>
  </si>
  <si>
    <t>Primers__AminoC12__RPC_Longmer</t>
  </si>
  <si>
    <t>Primers__AminoC12__Dua_Longmer</t>
  </si>
  <si>
    <t>Primers__AminoC12__AX_Longmer</t>
  </si>
  <si>
    <t>Primers__AminoC6__Sal_Longmer</t>
  </si>
  <si>
    <t>Primers__AminoC6__RP_Longmer</t>
  </si>
  <si>
    <t>Primers__AminoC6__RPC_Longmer</t>
  </si>
  <si>
    <t>Primers__AminoC6__Dua_Longmer</t>
  </si>
  <si>
    <t>Primers__AminoC6__AX_Longmer</t>
  </si>
  <si>
    <t>Primers__Biotin__Sal_Longmer</t>
  </si>
  <si>
    <t>Primers__Biotin__RP_Longmer</t>
  </si>
  <si>
    <t>Primers__Biotin__RPC_Longmer</t>
  </si>
  <si>
    <t>Primers__Biotin__Dua_Longmer</t>
  </si>
  <si>
    <t>Primers__Biotin__AX_Longmer</t>
  </si>
  <si>
    <t>Primers__Phos__Sal_Longmer</t>
  </si>
  <si>
    <t>Primers__Phos__RP_Longmer</t>
  </si>
  <si>
    <t>Primers__Phos__RPC_Longmer</t>
  </si>
  <si>
    <t>Primers__Phos__Dua_Longmer</t>
  </si>
  <si>
    <t>Primers__Phos__AX_Longmer</t>
  </si>
  <si>
    <t>nmol (Longmer)</t>
  </si>
  <si>
    <t>Scorpions</t>
  </si>
  <si>
    <t>qPCR</t>
  </si>
  <si>
    <t>SNP</t>
  </si>
  <si>
    <t>Molecular_Beacon__FAM_BHQ1_D_Longmer</t>
  </si>
  <si>
    <t>Molecular_Beacon__FAM_Dabcyl_D_Longmer</t>
  </si>
  <si>
    <t>Molecular_Beacon__TET_BHQ1_D_Longmer</t>
  </si>
  <si>
    <t>Molecular_Beacon__TET_Dabcyl_D_Longmer</t>
  </si>
  <si>
    <t>Molecular_Beacon__CALFluorGold540_BHQ1_D_Longmer</t>
  </si>
  <si>
    <t>Molecular_Beacon__CALFluorGold540_Dabcyl_D_Longmer</t>
  </si>
  <si>
    <t>Molecular_Beacon__CIV550_BHQ1_D_Longmer</t>
  </si>
  <si>
    <t>Molecular_Beacon__CIV550_Dabcyl_D_Longmer</t>
  </si>
  <si>
    <t>Molecular_Beacon__HEX_BHQ1_D_Longmer</t>
  </si>
  <si>
    <t>Molecular_Beacon__HEX_Dabcyl_D_Longmer</t>
  </si>
  <si>
    <t>Molecular_Beacon__CALFluorOrange560_BHQ1_D_Longmer</t>
  </si>
  <si>
    <t>Molecular_Beacon__CALFluorOrange560_Dabcyl_D_Longmer</t>
  </si>
  <si>
    <t>Molecular_Beacon__Quasar570_BHQ2_D_Longmer</t>
  </si>
  <si>
    <t>Molecular_Beacon__Quasar570_Dabcyl_D_Longmer</t>
  </si>
  <si>
    <t>Molecular_Beacon__Cy3_BHQ2_D_Longmer</t>
  </si>
  <si>
    <t>Molecular_Beacon__5TAMRA_BHQ2_D_Longmer</t>
  </si>
  <si>
    <t>Molecular_Beacon__5TAMRA_Dabcyl_D_Longmer</t>
  </si>
  <si>
    <t>Molecular_Beacon__CALFluorRed590_BHQ2_D_Longmer</t>
  </si>
  <si>
    <t>Molecular_Beacon__TROX_BHQ2_D_Longmer</t>
  </si>
  <si>
    <t>Molecular_Beacon__TROX_Dabcyl_D_Longmer</t>
  </si>
  <si>
    <t>Molecular_Beacon__CALFluorRed610_BHQ2_D_Longmer</t>
  </si>
  <si>
    <t>Molecular_Beacon__CALFluorRed610_Dabcyl_D_Longmer</t>
  </si>
  <si>
    <t>Molecular_Beacon__CALFluorRed635_BHQ2_D_Longmer</t>
  </si>
  <si>
    <t>Molecular_Beacon__Cy5_BHQ2_D_Longmer</t>
  </si>
  <si>
    <t>Molecular_Beacon__Quasar670_BHQ2_D_Longmer</t>
  </si>
  <si>
    <t>Molecular_Beacon__Quasar705_BHQ2_D_Longmer</t>
  </si>
  <si>
    <t>Molecular_Beacon__TJOE_BHQ1_D_Longmer</t>
  </si>
  <si>
    <t>Molecular_Beacon__TJOE_Dabcyl_D_Longmer</t>
  </si>
  <si>
    <t>Tab Name: D for Data</t>
  </si>
  <si>
    <t>This sheet is used to build concatenations outside of main formula as data validation has character limits.
This way we can build more complex or inherently long formulas outside of the limited section
Tab Name: F for Formula</t>
  </si>
  <si>
    <t>Scorpion_FAM_BHQ1_Longmer</t>
  </si>
  <si>
    <t>Scorpion_CALFluorGold540_BHQ1_Longmer</t>
  </si>
  <si>
    <t>Scorpion_CALFluorOrange560_BHQ1_Longmer</t>
  </si>
  <si>
    <t>Scorpion_Quasar570_BHQ2_Longmer</t>
  </si>
  <si>
    <t>Scorpion_5TAMRA_BHQ2_Longmer</t>
  </si>
  <si>
    <t>Scorpion_CALFluorRed590_BHQ2_Longmer</t>
  </si>
  <si>
    <t>Scorpion_CALFluorRed610_BHQ2_Longmer</t>
  </si>
  <si>
    <t>Scorpion_CALFluorRed635_BHQ2_Longmer</t>
  </si>
  <si>
    <t>Scorpion_Quasar670_BHQ2_Longmer</t>
  </si>
  <si>
    <t>Scorpion_Quasar705_BHQ2_Longmer</t>
  </si>
  <si>
    <t>*</t>
  </si>
  <si>
    <t>+</t>
  </si>
  <si>
    <t>Internals</t>
  </si>
  <si>
    <t>[5-me-dc]</t>
  </si>
  <si>
    <t>[5-nitroindole]</t>
  </si>
  <si>
    <t>[dspacer]</t>
  </si>
  <si>
    <t>[d-uridine]</t>
  </si>
  <si>
    <t>[dk]</t>
  </si>
  <si>
    <t>[dp]</t>
  </si>
  <si>
    <t>[i]</t>
  </si>
  <si>
    <t>[meoa]</t>
  </si>
  <si>
    <t>[meoc]</t>
  </si>
  <si>
    <t>[meog]</t>
  </si>
  <si>
    <t>[meou]</t>
  </si>
  <si>
    <t>[moe-a]</t>
  </si>
  <si>
    <t>[moe-g]</t>
  </si>
  <si>
    <t>[moe-mec]</t>
  </si>
  <si>
    <t>[moe-t]</t>
  </si>
  <si>
    <t>[ru]</t>
  </si>
  <si>
    <t>[rc]</t>
  </si>
  <si>
    <t>[ra]</t>
  </si>
  <si>
    <t>[rg]</t>
  </si>
  <si>
    <t>[pdu]</t>
  </si>
  <si>
    <t>[pdc]</t>
  </si>
  <si>
    <t>Key</t>
  </si>
  <si>
    <t>Base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</si>
</sst>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 &quot;µM&quot;"/>
    <numFmt numFmtId="177" formatCode="0\ &quot;nmol&quot;"/>
    <numFmt numFmtId="178" formatCode="0.0\ &quot;nmol&quot;"/>
    <numFmt numFmtId="179" formatCode="General&quot; nmol&quot;;#;;@"/>
  </numFmts>
  <fonts count="42">
    <font>
      <sz val="11"/>
      <color theme="1"/>
      <name val="游ゴシック"/>
      <family val="2"/>
      <scheme val="minor"/>
    </font>
    <font>
      <sz val="11"/>
      <color theme="1"/>
      <name val="游ゴシック"/>
      <family val="2"/>
      <scheme val="minor"/>
    </font>
    <font>
      <u/>
      <sz val="11"/>
      <color theme="10"/>
      <name val="游ゴシック"/>
      <family val="2"/>
      <scheme val="minor"/>
    </font>
    <font>
      <sz val="10"/>
      <color theme="1"/>
      <name val="Arial"/>
      <family val="2"/>
    </font>
    <font>
      <sz val="10"/>
      <name val="Arial"/>
      <family val="2"/>
    </font>
    <font>
      <b/>
      <sz val="10"/>
      <color theme="3"/>
      <name val="Arial"/>
      <family val="2"/>
    </font>
    <font>
      <sz val="10"/>
      <color rgb="FFFF0000"/>
      <name val="Arial"/>
      <family val="2"/>
    </font>
    <font>
      <sz val="10"/>
      <color theme="0"/>
      <name val="Arial"/>
      <family val="2"/>
    </font>
    <font>
      <sz val="9"/>
      <name val="Geneva"/>
      <family val="2"/>
    </font>
    <font>
      <sz val="10"/>
      <color rgb="FF333399"/>
      <name val="Arial"/>
      <family val="2"/>
    </font>
    <font>
      <b/>
      <sz val="11"/>
      <color theme="1"/>
      <name val="游ゴシック"/>
      <family val="2"/>
      <scheme val="minor"/>
    </font>
    <font>
      <sz val="8"/>
      <name val="游ゴシック"/>
      <family val="2"/>
      <scheme val="minor"/>
    </font>
    <font>
      <b/>
      <sz val="9"/>
      <name val="Geneva"/>
    </font>
    <font>
      <sz val="10"/>
      <color theme="1"/>
      <name val="游ゴシック"/>
      <family val="2"/>
      <scheme val="minor"/>
    </font>
    <font>
      <sz val="10"/>
      <name val="游ゴシック"/>
      <family val="2"/>
      <scheme val="minor"/>
    </font>
    <font>
      <b/>
      <sz val="10"/>
      <color theme="3"/>
      <name val="游ゴシック"/>
      <family val="2"/>
      <scheme val="minor"/>
    </font>
    <font>
      <sz val="9"/>
      <name val="游ゴシック"/>
      <family val="2"/>
      <scheme val="minor"/>
    </font>
    <font>
      <b/>
      <sz val="9"/>
      <name val="游ゴシック"/>
      <family val="2"/>
      <scheme val="minor"/>
    </font>
    <font>
      <b/>
      <sz val="11"/>
      <color theme="0"/>
      <name val="游ゴシック"/>
      <family val="2"/>
      <scheme val="minor"/>
    </font>
    <font>
      <b/>
      <sz val="11"/>
      <name val="游ゴシック"/>
      <family val="2"/>
      <scheme val="minor"/>
    </font>
    <font>
      <b/>
      <sz val="14"/>
      <color theme="1"/>
      <name val="Arial"/>
      <family val="2"/>
    </font>
    <font>
      <b/>
      <sz val="14"/>
      <color indexed="8"/>
      <name val="Arial"/>
      <family val="2"/>
    </font>
    <font>
      <i/>
      <sz val="10"/>
      <color theme="1"/>
      <name val="Arial"/>
      <family val="2"/>
    </font>
    <font>
      <b/>
      <sz val="12"/>
      <color theme="1"/>
      <name val="Arial"/>
      <family val="2"/>
    </font>
    <font>
      <i/>
      <sz val="9"/>
      <color rgb="FFB81B20"/>
      <name val="Arial"/>
      <family val="2"/>
    </font>
    <font>
      <i/>
      <sz val="8"/>
      <name val="Arial"/>
      <family val="2"/>
    </font>
    <font>
      <b/>
      <sz val="10"/>
      <name val="Arial"/>
      <family val="2"/>
    </font>
    <font>
      <u/>
      <sz val="10"/>
      <color rgb="FF333399"/>
      <name val="Arial"/>
      <family val="2"/>
    </font>
    <font>
      <u/>
      <sz val="10"/>
      <color theme="3"/>
      <name val="Arial"/>
      <family val="2"/>
    </font>
    <font>
      <b/>
      <u/>
      <sz val="10"/>
      <color theme="3"/>
      <name val="Arial"/>
      <family val="2"/>
    </font>
    <font>
      <u/>
      <sz val="11"/>
      <color theme="10"/>
      <name val="Arial"/>
      <family val="2"/>
    </font>
    <font>
      <sz val="10"/>
      <color theme="4"/>
      <name val="Arial"/>
      <family val="2"/>
    </font>
    <font>
      <i/>
      <sz val="10"/>
      <name val="游ゴシック"/>
      <family val="2"/>
      <scheme val="minor"/>
    </font>
    <font>
      <sz val="10"/>
      <color rgb="FF272827"/>
      <name val="游ゴシック"/>
      <family val="2"/>
      <scheme val="minor"/>
    </font>
    <font>
      <b/>
      <sz val="10"/>
      <color theme="1"/>
      <name val="游ゴシック"/>
      <family val="2"/>
      <scheme val="minor"/>
    </font>
    <font>
      <b/>
      <sz val="10"/>
      <name val="游ゴシック"/>
      <family val="2"/>
      <scheme val="minor"/>
    </font>
    <font>
      <b/>
      <sz val="10"/>
      <color rgb="FFB81B20"/>
      <name val="游ゴシック"/>
      <family val="2"/>
      <scheme val="minor"/>
    </font>
    <font>
      <sz val="20"/>
      <color theme="1"/>
      <name val="Arial"/>
      <family val="2"/>
    </font>
    <font>
      <sz val="20"/>
      <color theme="0"/>
      <name val="Arial"/>
      <family val="2"/>
    </font>
    <font>
      <sz val="10"/>
      <color rgb="FFFF0000"/>
      <name val="游ゴシック"/>
      <family val="2"/>
      <scheme val="minor"/>
    </font>
    <font>
      <b/>
      <sz val="10"/>
      <color theme="0"/>
      <name val="Arial"/>
      <family val="2"/>
    </font>
    <font>
      <sz val="6"/>
      <name val="游ゴシック"/>
      <family val="3"/>
      <charset val="128"/>
      <scheme val="minor"/>
    </font>
  </fonts>
  <fills count="20">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2"/>
        <bgColor indexed="64"/>
      </patternFill>
    </fill>
    <fill>
      <patternFill patternType="solid">
        <fgColor theme="5" tint="0.79998168889431442"/>
        <bgColor indexed="64"/>
      </patternFill>
    </fill>
    <fill>
      <patternFill patternType="solid">
        <fgColor rgb="FF92D050"/>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3"/>
        <bgColor indexed="64"/>
      </patternFill>
    </fill>
    <fill>
      <patternFill patternType="solid">
        <fgColor rgb="FFFFB3B3"/>
        <bgColor indexed="64"/>
      </patternFill>
    </fill>
    <fill>
      <patternFill patternType="solid">
        <fgColor rgb="FFF7F8BA"/>
        <bgColor indexed="64"/>
      </patternFill>
    </fill>
    <fill>
      <patternFill patternType="solid">
        <fgColor rgb="FFBFDCE2"/>
        <bgColor indexed="64"/>
      </patternFill>
    </fill>
  </fills>
  <borders count="57">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bottom style="medium">
        <color indexed="64"/>
      </bottom>
      <diagonal/>
    </border>
    <border>
      <left style="thin">
        <color theme="2" tint="-0.499984740745262"/>
      </left>
      <right style="thin">
        <color theme="2" tint="-0.499984740745262"/>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s>
  <cellStyleXfs count="6">
    <xf numFmtId="0" fontId="0" fillId="0" borderId="0">
      <protection locked="0"/>
    </xf>
    <xf numFmtId="0" fontId="2" fillId="0" borderId="0" applyNumberFormat="0" applyFill="0" applyBorder="0" applyAlignment="0" applyProtection="0">
      <protection locked="0"/>
    </xf>
    <xf numFmtId="0" fontId="8" fillId="0" borderId="0"/>
    <xf numFmtId="0" fontId="1" fillId="0" borderId="0"/>
    <xf numFmtId="0" fontId="8" fillId="0" borderId="0"/>
    <xf numFmtId="0" fontId="2" fillId="0" borderId="0" applyNumberFormat="0" applyFill="0" applyBorder="0" applyAlignment="0" applyProtection="0"/>
  </cellStyleXfs>
  <cellXfs count="383">
    <xf numFmtId="0" fontId="0" fillId="0" borderId="0" xfId="0">
      <protection locked="0"/>
    </xf>
    <xf numFmtId="0" fontId="3" fillId="2" borderId="0" xfId="0" applyFont="1" applyFill="1" applyProtection="1"/>
    <xf numFmtId="0" fontId="3" fillId="0" borderId="0" xfId="0" applyFont="1" applyProtection="1"/>
    <xf numFmtId="0" fontId="6" fillId="0" borderId="12" xfId="0" applyFont="1" applyBorder="1" applyProtection="1"/>
    <xf numFmtId="0" fontId="3" fillId="3" borderId="0" xfId="0" applyFont="1" applyFill="1" applyProtection="1"/>
    <xf numFmtId="49" fontId="3" fillId="0" borderId="0" xfId="0" applyNumberFormat="1" applyFont="1">
      <protection locked="0"/>
    </xf>
    <xf numFmtId="0" fontId="3" fillId="3" borderId="12" xfId="0" applyFont="1" applyFill="1" applyBorder="1" applyProtection="1"/>
    <xf numFmtId="0" fontId="3" fillId="3" borderId="13" xfId="0" applyFont="1" applyFill="1" applyBorder="1" applyProtection="1"/>
    <xf numFmtId="49" fontId="3" fillId="0" borderId="0" xfId="0" applyNumberFormat="1" applyFont="1" applyAlignment="1">
      <alignment horizontal="center"/>
      <protection locked="0"/>
    </xf>
    <xf numFmtId="49" fontId="4" fillId="3" borderId="0" xfId="0" applyNumberFormat="1" applyFont="1" applyFill="1">
      <protection locked="0"/>
    </xf>
    <xf numFmtId="49" fontId="3" fillId="3" borderId="0" xfId="0" applyNumberFormat="1" applyFont="1" applyFill="1">
      <protection locked="0"/>
    </xf>
    <xf numFmtId="1" fontId="3" fillId="3" borderId="0" xfId="0" applyNumberFormat="1" applyFont="1" applyFill="1">
      <protection locked="0"/>
    </xf>
    <xf numFmtId="1" fontId="3" fillId="0" borderId="0" xfId="0" applyNumberFormat="1" applyFont="1">
      <protection locked="0"/>
    </xf>
    <xf numFmtId="1" fontId="3" fillId="0" borderId="0" xfId="0" applyNumberFormat="1" applyFont="1" applyProtection="1"/>
    <xf numFmtId="0" fontId="3" fillId="0" borderId="12" xfId="0" applyFont="1" applyBorder="1" applyProtection="1"/>
    <xf numFmtId="0" fontId="1" fillId="0" borderId="0" xfId="3"/>
    <xf numFmtId="0" fontId="8" fillId="0" borderId="0" xfId="2"/>
    <xf numFmtId="0" fontId="3" fillId="3" borderId="0" xfId="0" applyFont="1" applyFill="1" applyAlignment="1" applyProtection="1">
      <alignment horizontal="center"/>
    </xf>
    <xf numFmtId="0" fontId="3" fillId="0" borderId="0" xfId="0" applyFont="1" applyAlignment="1" applyProtection="1">
      <alignment horizontal="center"/>
    </xf>
    <xf numFmtId="0" fontId="5" fillId="0" borderId="0" xfId="0" applyFont="1" applyProtection="1"/>
    <xf numFmtId="0" fontId="3" fillId="0" borderId="13" xfId="0" applyFont="1" applyBorder="1" applyProtection="1"/>
    <xf numFmtId="0" fontId="9" fillId="0" borderId="0" xfId="0" applyFont="1" applyProtection="1"/>
    <xf numFmtId="0" fontId="1" fillId="0" borderId="12" xfId="3" applyBorder="1"/>
    <xf numFmtId="0" fontId="8" fillId="0" borderId="12" xfId="2" applyBorder="1"/>
    <xf numFmtId="0" fontId="8" fillId="0" borderId="0" xfId="2" applyAlignment="1">
      <alignment wrapText="1"/>
    </xf>
    <xf numFmtId="0" fontId="12" fillId="0" borderId="22" xfId="2" applyFont="1" applyBorder="1" applyAlignment="1">
      <alignment horizontal="center" vertical="center"/>
    </xf>
    <xf numFmtId="0" fontId="12" fillId="0" borderId="23" xfId="2" applyFont="1" applyBorder="1" applyAlignment="1">
      <alignment horizontal="center" vertical="center"/>
    </xf>
    <xf numFmtId="0" fontId="12" fillId="0" borderId="24" xfId="2" applyFont="1" applyBorder="1" applyAlignment="1">
      <alignment horizontal="center" vertical="center"/>
    </xf>
    <xf numFmtId="0" fontId="5" fillId="2" borderId="0" xfId="0" applyFont="1" applyFill="1" applyProtection="1"/>
    <xf numFmtId="0" fontId="9" fillId="2" borderId="0" xfId="0" applyFont="1" applyFill="1" applyProtection="1"/>
    <xf numFmtId="1" fontId="3" fillId="3" borderId="12" xfId="0" applyNumberFormat="1" applyFont="1" applyFill="1" applyBorder="1">
      <protection locked="0"/>
    </xf>
    <xf numFmtId="1" fontId="3" fillId="0" borderId="12" xfId="0" applyNumberFormat="1" applyFont="1" applyBorder="1">
      <protection locked="0"/>
    </xf>
    <xf numFmtId="1" fontId="3" fillId="0" borderId="12" xfId="0" applyNumberFormat="1" applyFont="1" applyBorder="1" applyProtection="1"/>
    <xf numFmtId="0" fontId="10" fillId="0" borderId="20" xfId="3" applyFont="1" applyBorder="1" applyAlignment="1">
      <alignment horizontal="center" vertical="center"/>
    </xf>
    <xf numFmtId="0" fontId="10" fillId="0" borderId="21" xfId="3" applyFont="1" applyBorder="1" applyAlignment="1">
      <alignment horizontal="center" vertical="center"/>
    </xf>
    <xf numFmtId="0" fontId="12" fillId="0" borderId="22" xfId="4" applyFont="1" applyBorder="1" applyAlignment="1">
      <alignment horizontal="center" vertical="center"/>
    </xf>
    <xf numFmtId="0" fontId="12" fillId="0" borderId="23" xfId="4" applyFont="1" applyBorder="1" applyAlignment="1">
      <alignment horizontal="center" vertical="center"/>
    </xf>
    <xf numFmtId="0" fontId="12" fillId="0" borderId="24" xfId="4" applyFont="1" applyBorder="1" applyAlignment="1">
      <alignment horizontal="center" vertical="center"/>
    </xf>
    <xf numFmtId="0" fontId="8" fillId="0" borderId="0" xfId="4" applyAlignment="1">
      <alignment horizontal="center" vertical="center"/>
    </xf>
    <xf numFmtId="0" fontId="10" fillId="0" borderId="0" xfId="0" applyFont="1" applyAlignment="1">
      <alignment horizontal="center"/>
      <protection locked="0"/>
    </xf>
    <xf numFmtId="0" fontId="10" fillId="13" borderId="40" xfId="0" applyFont="1" applyFill="1" applyBorder="1" applyAlignment="1">
      <alignment horizontal="center"/>
      <protection locked="0"/>
    </xf>
    <xf numFmtId="0" fontId="3" fillId="2" borderId="0" xfId="0" applyFont="1" applyFill="1" applyAlignment="1" applyProtection="1">
      <alignment wrapText="1"/>
    </xf>
    <xf numFmtId="0" fontId="3" fillId="14" borderId="50" xfId="0" applyFont="1" applyFill="1" applyBorder="1" applyProtection="1"/>
    <xf numFmtId="49" fontId="3" fillId="2" borderId="0" xfId="0" applyNumberFormat="1" applyFont="1" applyFill="1" applyAlignment="1" applyProtection="1">
      <alignment horizontal="center"/>
    </xf>
    <xf numFmtId="49" fontId="3" fillId="2" borderId="0" xfId="0" applyNumberFormat="1" applyFont="1" applyFill="1" applyProtection="1"/>
    <xf numFmtId="49" fontId="3" fillId="0" borderId="0" xfId="0" applyNumberFormat="1" applyFont="1" applyProtection="1"/>
    <xf numFmtId="49" fontId="3" fillId="0" borderId="12" xfId="0" applyNumberFormat="1" applyFont="1" applyBorder="1" applyProtection="1"/>
    <xf numFmtId="49" fontId="7" fillId="2" borderId="0" xfId="0" applyNumberFormat="1" applyFont="1" applyFill="1" applyProtection="1"/>
    <xf numFmtId="49" fontId="3" fillId="3" borderId="12" xfId="0" applyNumberFormat="1" applyFont="1" applyFill="1" applyBorder="1" applyProtection="1"/>
    <xf numFmtId="49" fontId="3" fillId="3" borderId="0" xfId="0" applyNumberFormat="1" applyFont="1" applyFill="1" applyProtection="1"/>
    <xf numFmtId="49" fontId="13" fillId="0" borderId="0" xfId="0" applyNumberFormat="1" applyFont="1">
      <protection locked="0"/>
    </xf>
    <xf numFmtId="0" fontId="13" fillId="0" borderId="0" xfId="0" applyFont="1">
      <protection locked="0"/>
    </xf>
    <xf numFmtId="1" fontId="13" fillId="0" borderId="0" xfId="0" applyNumberFormat="1" applyFont="1">
      <protection locked="0"/>
    </xf>
    <xf numFmtId="1" fontId="13" fillId="0" borderId="0" xfId="0" applyNumberFormat="1" applyFont="1" applyAlignment="1">
      <alignment horizontal="center"/>
      <protection locked="0"/>
    </xf>
    <xf numFmtId="49" fontId="13" fillId="0" borderId="12" xfId="0" applyNumberFormat="1" applyFont="1" applyBorder="1">
      <protection locked="0"/>
    </xf>
    <xf numFmtId="176" fontId="13" fillId="0" borderId="0" xfId="0" applyNumberFormat="1" applyFont="1">
      <protection locked="0"/>
    </xf>
    <xf numFmtId="0" fontId="15" fillId="0" borderId="12" xfId="0" applyFont="1" applyBorder="1" applyAlignment="1">
      <alignment horizontal="left" vertical="center" indent="2"/>
      <protection locked="0"/>
    </xf>
    <xf numFmtId="0" fontId="13" fillId="0" borderId="0" xfId="0" applyFont="1" applyProtection="1"/>
    <xf numFmtId="0" fontId="17" fillId="0" borderId="21" xfId="2" applyFont="1" applyBorder="1" applyAlignment="1">
      <alignment horizontal="center" vertical="center"/>
    </xf>
    <xf numFmtId="0" fontId="17" fillId="0" borderId="20" xfId="2" applyFont="1" applyBorder="1" applyAlignment="1">
      <alignment horizontal="center" vertical="center"/>
    </xf>
    <xf numFmtId="0" fontId="16" fillId="0" borderId="0" xfId="2" applyFont="1"/>
    <xf numFmtId="0" fontId="16" fillId="0" borderId="12" xfId="2" applyFont="1" applyBorder="1"/>
    <xf numFmtId="0" fontId="17" fillId="13" borderId="22" xfId="2" applyFont="1" applyFill="1" applyBorder="1" applyAlignment="1">
      <alignment horizontal="center" vertical="center"/>
    </xf>
    <xf numFmtId="0" fontId="17" fillId="13" borderId="24" xfId="2" applyFont="1" applyFill="1" applyBorder="1" applyAlignment="1">
      <alignment horizontal="center" vertical="center"/>
    </xf>
    <xf numFmtId="0" fontId="17" fillId="11" borderId="25" xfId="2" applyFont="1" applyFill="1" applyBorder="1"/>
    <xf numFmtId="0" fontId="17" fillId="11" borderId="20" xfId="2" applyFont="1" applyFill="1" applyBorder="1" applyAlignment="1">
      <alignment horizontal="center"/>
    </xf>
    <xf numFmtId="0" fontId="16" fillId="11" borderId="26" xfId="2" applyFont="1" applyFill="1" applyBorder="1" applyAlignment="1">
      <alignment horizontal="center"/>
    </xf>
    <xf numFmtId="0" fontId="0" fillId="0" borderId="38" xfId="0" applyBorder="1" applyAlignment="1" applyProtection="1">
      <alignment horizontal="center"/>
    </xf>
    <xf numFmtId="0" fontId="0" fillId="0" borderId="39" xfId="0" applyBorder="1" applyAlignment="1" applyProtection="1">
      <alignment horizontal="center"/>
    </xf>
    <xf numFmtId="1" fontId="0" fillId="7" borderId="41" xfId="0" applyNumberFormat="1" applyFill="1" applyBorder="1" applyAlignment="1" applyProtection="1">
      <alignment horizontal="center" vertical="center" wrapText="1"/>
    </xf>
    <xf numFmtId="1" fontId="0" fillId="0" borderId="19" xfId="0" applyNumberFormat="1" applyBorder="1" applyAlignment="1">
      <alignment horizontal="center" vertical="center"/>
      <protection locked="0"/>
    </xf>
    <xf numFmtId="1" fontId="0" fillId="0" borderId="2" xfId="0" applyNumberFormat="1" applyBorder="1" applyAlignment="1">
      <alignment horizontal="center" vertical="center"/>
      <protection locked="0"/>
    </xf>
    <xf numFmtId="1" fontId="0" fillId="0" borderId="17" xfId="0" applyNumberFormat="1" applyBorder="1" applyAlignment="1">
      <alignment horizontal="center" vertical="center"/>
      <protection locked="0"/>
    </xf>
    <xf numFmtId="1" fontId="0" fillId="7" borderId="35" xfId="0" applyNumberFormat="1" applyFill="1" applyBorder="1" applyAlignment="1" applyProtection="1">
      <alignment horizontal="center" vertical="center"/>
    </xf>
    <xf numFmtId="1" fontId="0" fillId="0" borderId="0" xfId="0" applyNumberFormat="1" applyAlignment="1">
      <alignment horizontal="center" vertical="center"/>
      <protection locked="0"/>
    </xf>
    <xf numFmtId="0" fontId="17" fillId="11" borderId="27" xfId="2" applyFont="1" applyFill="1" applyBorder="1"/>
    <xf numFmtId="0" fontId="16" fillId="11" borderId="28" xfId="2" applyFont="1" applyFill="1" applyBorder="1" applyAlignment="1">
      <alignment horizontal="center"/>
    </xf>
    <xf numFmtId="0" fontId="16" fillId="11" borderId="29" xfId="2" applyFont="1" applyFill="1" applyBorder="1" applyAlignment="1">
      <alignment horizontal="center"/>
    </xf>
    <xf numFmtId="0" fontId="0" fillId="0" borderId="36" xfId="0" applyBorder="1" applyAlignment="1" applyProtection="1">
      <alignment horizontal="center" vertical="center"/>
    </xf>
    <xf numFmtId="1" fontId="0" fillId="7" borderId="36" xfId="0" applyNumberFormat="1" applyFill="1" applyBorder="1" applyAlignment="1" applyProtection="1">
      <alignment horizontal="center" vertical="center" wrapText="1"/>
    </xf>
    <xf numFmtId="1" fontId="0" fillId="0" borderId="20" xfId="0" applyNumberFormat="1" applyBorder="1" applyAlignment="1">
      <alignment horizontal="center" vertical="center"/>
      <protection locked="0"/>
    </xf>
    <xf numFmtId="1" fontId="0" fillId="0" borderId="3" xfId="0" applyNumberFormat="1" applyBorder="1" applyAlignment="1">
      <alignment horizontal="center" vertical="center"/>
      <protection locked="0"/>
    </xf>
    <xf numFmtId="0" fontId="16" fillId="11" borderId="3" xfId="2" applyFont="1" applyFill="1" applyBorder="1" applyAlignment="1">
      <alignment horizontal="center"/>
    </xf>
    <xf numFmtId="0" fontId="17" fillId="4" borderId="30" xfId="2" applyFont="1" applyFill="1" applyBorder="1"/>
    <xf numFmtId="0" fontId="17" fillId="4" borderId="2" xfId="2" applyFont="1" applyFill="1" applyBorder="1" applyAlignment="1">
      <alignment horizontal="center"/>
    </xf>
    <xf numFmtId="0" fontId="16" fillId="4" borderId="31" xfId="2" applyFont="1" applyFill="1" applyBorder="1" applyAlignment="1">
      <alignment horizontal="center"/>
    </xf>
    <xf numFmtId="0" fontId="17" fillId="4" borderId="27" xfId="2" applyFont="1" applyFill="1" applyBorder="1"/>
    <xf numFmtId="0" fontId="16" fillId="4" borderId="28" xfId="2" applyFont="1" applyFill="1" applyBorder="1" applyAlignment="1">
      <alignment horizontal="center"/>
    </xf>
    <xf numFmtId="0" fontId="16" fillId="4" borderId="29" xfId="2" applyFont="1" applyFill="1" applyBorder="1" applyAlignment="1">
      <alignment horizontal="center"/>
    </xf>
    <xf numFmtId="1" fontId="0" fillId="7" borderId="41" xfId="0" applyNumberFormat="1" applyFill="1" applyBorder="1" applyAlignment="1" applyProtection="1">
      <alignment horizontal="center" vertical="center"/>
    </xf>
    <xf numFmtId="1" fontId="0" fillId="7" borderId="36" xfId="0" applyNumberFormat="1" applyFill="1" applyBorder="1" applyAlignment="1" applyProtection="1">
      <alignment horizontal="center" vertical="center"/>
    </xf>
    <xf numFmtId="0" fontId="17" fillId="4" borderId="25" xfId="2" applyFont="1" applyFill="1" applyBorder="1"/>
    <xf numFmtId="0" fontId="16" fillId="4" borderId="3" xfId="2" applyFont="1" applyFill="1" applyBorder="1" applyAlignment="1">
      <alignment horizontal="center"/>
    </xf>
    <xf numFmtId="0" fontId="16" fillId="4" borderId="26" xfId="2" applyFont="1" applyFill="1" applyBorder="1" applyAlignment="1">
      <alignment horizontal="center"/>
    </xf>
    <xf numFmtId="0" fontId="16" fillId="11" borderId="31" xfId="2" applyFont="1" applyFill="1" applyBorder="1" applyAlignment="1">
      <alignment horizontal="center"/>
    </xf>
    <xf numFmtId="1" fontId="0" fillId="7" borderId="37" xfId="0" applyNumberFormat="1" applyFill="1" applyBorder="1" applyAlignment="1" applyProtection="1">
      <alignment horizontal="center" vertical="center"/>
    </xf>
    <xf numFmtId="1" fontId="0" fillId="0" borderId="44" xfId="0" applyNumberFormat="1" applyBorder="1" applyAlignment="1">
      <alignment horizontal="center" vertical="center"/>
      <protection locked="0"/>
    </xf>
    <xf numFmtId="1" fontId="0" fillId="0" borderId="14" xfId="0" applyNumberFormat="1" applyBorder="1" applyAlignment="1">
      <alignment horizontal="center" vertical="center"/>
      <protection locked="0"/>
    </xf>
    <xf numFmtId="0" fontId="0" fillId="0" borderId="42" xfId="0" applyBorder="1" applyAlignment="1" applyProtection="1">
      <alignment horizontal="center" vertical="center"/>
    </xf>
    <xf numFmtId="0" fontId="0" fillId="0" borderId="42" xfId="0" applyBorder="1" applyAlignment="1" applyProtection="1">
      <alignment horizontal="center"/>
    </xf>
    <xf numFmtId="1" fontId="0" fillId="7" borderId="42" xfId="0" applyNumberFormat="1" applyFill="1" applyBorder="1" applyAlignment="1" applyProtection="1">
      <alignment horizontal="center" vertical="center" wrapText="1"/>
    </xf>
    <xf numFmtId="1" fontId="0" fillId="0" borderId="16" xfId="0" applyNumberFormat="1" applyBorder="1" applyAlignment="1">
      <alignment horizontal="center" vertical="center"/>
      <protection locked="0"/>
    </xf>
    <xf numFmtId="1" fontId="0" fillId="0" borderId="1" xfId="0" applyNumberFormat="1" applyBorder="1" applyAlignment="1">
      <alignment horizontal="center" vertical="center"/>
      <protection locked="0"/>
    </xf>
    <xf numFmtId="1" fontId="0" fillId="7" borderId="42" xfId="0" applyNumberFormat="1" applyFill="1" applyBorder="1" applyAlignment="1" applyProtection="1">
      <alignment horizontal="center" vertical="center"/>
    </xf>
    <xf numFmtId="1" fontId="0" fillId="7" borderId="38" xfId="0" applyNumberFormat="1" applyFill="1" applyBorder="1" applyAlignment="1" applyProtection="1">
      <alignment horizontal="center" vertical="center" wrapText="1"/>
    </xf>
    <xf numFmtId="1" fontId="0" fillId="7" borderId="38" xfId="0" applyNumberFormat="1" applyFill="1" applyBorder="1" applyAlignment="1" applyProtection="1">
      <alignment horizontal="center" vertical="center"/>
    </xf>
    <xf numFmtId="1" fontId="0" fillId="0" borderId="0" xfId="0" applyNumberFormat="1">
      <protection locked="0"/>
    </xf>
    <xf numFmtId="1" fontId="0" fillId="0" borderId="45" xfId="0" applyNumberFormat="1" applyBorder="1" applyAlignment="1">
      <alignment horizontal="center" vertical="center"/>
      <protection locked="0"/>
    </xf>
    <xf numFmtId="0" fontId="0" fillId="0" borderId="7" xfId="0" applyBorder="1" applyAlignment="1" applyProtection="1">
      <alignment horizontal="center"/>
    </xf>
    <xf numFmtId="1" fontId="0" fillId="0" borderId="48" xfId="0" applyNumberFormat="1" applyBorder="1" applyAlignment="1">
      <alignment horizontal="center" vertical="center"/>
      <protection locked="0"/>
    </xf>
    <xf numFmtId="1" fontId="0" fillId="7" borderId="47" xfId="0" applyNumberFormat="1" applyFill="1" applyBorder="1" applyAlignment="1" applyProtection="1">
      <alignment horizontal="center" vertical="center"/>
    </xf>
    <xf numFmtId="0" fontId="17" fillId="11" borderId="30" xfId="2" applyFont="1" applyFill="1" applyBorder="1"/>
    <xf numFmtId="1" fontId="0" fillId="7" borderId="49" xfId="0" applyNumberFormat="1" applyFill="1" applyBorder="1" applyAlignment="1" applyProtection="1">
      <alignment horizontal="center" vertical="center"/>
    </xf>
    <xf numFmtId="1" fontId="0" fillId="0" borderId="40" xfId="0" applyNumberFormat="1" applyBorder="1" applyAlignment="1">
      <alignment horizontal="center" vertical="center"/>
      <protection locked="0"/>
    </xf>
    <xf numFmtId="0" fontId="0" fillId="0" borderId="37" xfId="0" applyBorder="1" applyAlignment="1" applyProtection="1">
      <alignment horizontal="center" vertical="center"/>
    </xf>
    <xf numFmtId="0" fontId="0" fillId="0" borderId="9" xfId="0" applyBorder="1" applyAlignment="1" applyProtection="1">
      <alignment horizontal="center"/>
    </xf>
    <xf numFmtId="1" fontId="0" fillId="7" borderId="37" xfId="0" applyNumberFormat="1" applyFill="1" applyBorder="1" applyAlignment="1" applyProtection="1">
      <alignment horizontal="center" vertical="center" wrapText="1"/>
    </xf>
    <xf numFmtId="1" fontId="0" fillId="0" borderId="43" xfId="0" applyNumberFormat="1" applyBorder="1" applyAlignment="1">
      <alignment horizontal="center" vertical="center"/>
      <protection locked="0"/>
    </xf>
    <xf numFmtId="1" fontId="0" fillId="0" borderId="46" xfId="0" applyNumberFormat="1" applyBorder="1" applyAlignment="1">
      <alignment horizontal="center" vertical="center"/>
      <protection locked="0"/>
    </xf>
    <xf numFmtId="1" fontId="3" fillId="3" borderId="0" xfId="0" applyNumberFormat="1" applyFont="1" applyFill="1" applyProtection="1"/>
    <xf numFmtId="0" fontId="3" fillId="2" borderId="0" xfId="0" applyFont="1" applyFill="1" applyAlignment="1" applyProtection="1">
      <alignment horizontal="center" wrapText="1"/>
    </xf>
    <xf numFmtId="0" fontId="3" fillId="0" borderId="0" xfId="0" applyFont="1" applyAlignment="1" applyProtection="1">
      <alignment horizontal="center" wrapText="1"/>
    </xf>
    <xf numFmtId="177" fontId="13" fillId="0" borderId="0" xfId="0" applyNumberFormat="1" applyFont="1">
      <protection locked="0"/>
    </xf>
    <xf numFmtId="0" fontId="13" fillId="0" borderId="0" xfId="0" applyFont="1" applyAlignment="1" applyProtection="1">
      <alignment horizontal="center"/>
    </xf>
    <xf numFmtId="0" fontId="13" fillId="0" borderId="12" xfId="0" applyFont="1" applyBorder="1">
      <protection locked="0"/>
    </xf>
    <xf numFmtId="0" fontId="13" fillId="0" borderId="12" xfId="0" applyFont="1" applyBorder="1" applyAlignment="1">
      <alignment horizontal="left" vertical="center" indent="2"/>
      <protection locked="0"/>
    </xf>
    <xf numFmtId="0" fontId="20" fillId="2" borderId="0" xfId="0" applyFont="1" applyFill="1" applyProtection="1"/>
    <xf numFmtId="0" fontId="22" fillId="2" borderId="0" xfId="0" applyFont="1" applyFill="1" applyProtection="1"/>
    <xf numFmtId="0" fontId="23" fillId="2" borderId="0" xfId="0" applyFont="1" applyFill="1" applyProtection="1"/>
    <xf numFmtId="0" fontId="24" fillId="2" borderId="0" xfId="0" applyFont="1" applyFill="1" applyAlignment="1" applyProtection="1">
      <alignment horizontal="left"/>
    </xf>
    <xf numFmtId="0" fontId="23" fillId="2" borderId="0" xfId="0" applyFont="1" applyFill="1" applyAlignment="1" applyProtection="1">
      <alignment horizontal="left" indent="1"/>
    </xf>
    <xf numFmtId="0" fontId="4" fillId="2" borderId="0" xfId="0" applyFont="1" applyFill="1" applyAlignment="1" applyProtection="1">
      <alignment horizontal="right" indent="1"/>
    </xf>
    <xf numFmtId="0" fontId="25" fillId="2" borderId="0" xfId="0" applyFont="1" applyFill="1" applyAlignment="1" applyProtection="1">
      <alignment horizontal="right" vertical="top" indent="1"/>
    </xf>
    <xf numFmtId="0" fontId="3" fillId="2" borderId="0" xfId="0" applyFont="1" applyFill="1" applyAlignment="1" applyProtection="1">
      <alignment horizontal="right" indent="1"/>
    </xf>
    <xf numFmtId="0" fontId="3" fillId="0" borderId="3" xfId="0" applyFont="1" applyBorder="1">
      <protection locked="0"/>
    </xf>
    <xf numFmtId="0" fontId="26" fillId="2" borderId="0" xfId="0" applyFont="1" applyFill="1" applyAlignment="1" applyProtection="1">
      <alignment horizontal="left" indent="4"/>
    </xf>
    <xf numFmtId="0" fontId="26" fillId="2" borderId="0" xfId="0" applyFont="1" applyFill="1" applyAlignment="1" applyProtection="1">
      <alignment horizontal="left" vertical="top" indent="4"/>
    </xf>
    <xf numFmtId="0" fontId="3" fillId="2" borderId="4" xfId="0" applyFont="1" applyFill="1" applyBorder="1" applyProtection="1"/>
    <xf numFmtId="0" fontId="3" fillId="2" borderId="5" xfId="0" applyFont="1" applyFill="1" applyBorder="1" applyProtection="1"/>
    <xf numFmtId="0" fontId="3" fillId="2" borderId="6" xfId="0" applyFont="1" applyFill="1" applyBorder="1" applyProtection="1"/>
    <xf numFmtId="0" fontId="23" fillId="2" borderId="7" xfId="0" applyFont="1" applyFill="1" applyBorder="1" applyAlignment="1" applyProtection="1">
      <alignment horizontal="left" vertical="top" indent="1"/>
    </xf>
    <xf numFmtId="0" fontId="3" fillId="2" borderId="0" xfId="0" applyFont="1" applyFill="1" applyAlignment="1" applyProtection="1">
      <alignment horizontal="left" vertical="top" indent="1"/>
    </xf>
    <xf numFmtId="0" fontId="3" fillId="2" borderId="8" xfId="0" applyFont="1" applyFill="1" applyBorder="1" applyAlignment="1" applyProtection="1">
      <alignment horizontal="left" vertical="top" indent="1"/>
    </xf>
    <xf numFmtId="0" fontId="5" fillId="2" borderId="7" xfId="0" applyFont="1" applyFill="1" applyBorder="1" applyAlignment="1" applyProtection="1">
      <alignment horizontal="left" vertical="top" indent="1"/>
    </xf>
    <xf numFmtId="0" fontId="3" fillId="2" borderId="7" xfId="0" applyFont="1" applyFill="1" applyBorder="1" applyAlignment="1" applyProtection="1">
      <alignment vertical="top"/>
    </xf>
    <xf numFmtId="0" fontId="3" fillId="2" borderId="0" xfId="0" applyFont="1" applyFill="1" applyAlignment="1" applyProtection="1">
      <alignment vertical="top"/>
    </xf>
    <xf numFmtId="0" fontId="3" fillId="2" borderId="8" xfId="0" applyFont="1" applyFill="1" applyBorder="1" applyAlignment="1" applyProtection="1">
      <alignment vertical="top"/>
    </xf>
    <xf numFmtId="0" fontId="3" fillId="2" borderId="7" xfId="0" applyFont="1" applyFill="1" applyBorder="1" applyAlignment="1" applyProtection="1">
      <alignment horizontal="left" indent="2"/>
    </xf>
    <xf numFmtId="0" fontId="3" fillId="2" borderId="0" xfId="0" applyFont="1" applyFill="1" applyAlignment="1" applyProtection="1">
      <alignment horizontal="left" indent="2"/>
    </xf>
    <xf numFmtId="49" fontId="3" fillId="2" borderId="0" xfId="0" applyNumberFormat="1" applyFont="1" applyFill="1" applyAlignment="1" applyProtection="1">
      <alignment vertical="top" wrapText="1"/>
    </xf>
    <xf numFmtId="49" fontId="3" fillId="2" borderId="8" xfId="0" applyNumberFormat="1" applyFont="1" applyFill="1" applyBorder="1" applyAlignment="1" applyProtection="1">
      <alignment vertical="top" wrapText="1"/>
    </xf>
    <xf numFmtId="0" fontId="27" fillId="2" borderId="7" xfId="1" applyFont="1" applyFill="1" applyBorder="1" applyAlignment="1" applyProtection="1">
      <alignment horizontal="left" vertical="top" indent="2"/>
    </xf>
    <xf numFmtId="0" fontId="3" fillId="2" borderId="0" xfId="0" applyFont="1" applyFill="1" applyAlignment="1" applyProtection="1">
      <alignment horizontal="left" vertical="top"/>
    </xf>
    <xf numFmtId="0" fontId="28" fillId="2" borderId="0" xfId="1" applyFont="1" applyFill="1" applyBorder="1" applyAlignment="1" applyProtection="1">
      <alignment horizontal="left" vertical="top"/>
    </xf>
    <xf numFmtId="0" fontId="3" fillId="2" borderId="7" xfId="0" applyFont="1" applyFill="1" applyBorder="1" applyProtection="1"/>
    <xf numFmtId="0" fontId="29" fillId="2" borderId="0" xfId="1" applyFont="1" applyFill="1" applyBorder="1" applyAlignment="1" applyProtection="1">
      <alignment horizontal="left" vertical="top" indent="4"/>
    </xf>
    <xf numFmtId="0" fontId="5" fillId="2" borderId="7" xfId="0" applyFont="1" applyFill="1" applyBorder="1" applyAlignment="1" applyProtection="1">
      <alignment horizontal="left" vertical="center" indent="1"/>
    </xf>
    <xf numFmtId="0" fontId="3" fillId="2" borderId="7" xfId="0" applyFont="1" applyFill="1" applyBorder="1" applyAlignment="1" applyProtection="1">
      <alignment horizontal="left" indent="1"/>
    </xf>
    <xf numFmtId="0" fontId="4" fillId="2" borderId="7" xfId="0" applyFont="1" applyFill="1" applyBorder="1" applyAlignment="1" applyProtection="1">
      <alignment horizontal="left" indent="1"/>
    </xf>
    <xf numFmtId="0" fontId="3" fillId="2" borderId="9" xfId="0" applyFont="1" applyFill="1" applyBorder="1" applyAlignment="1" applyProtection="1">
      <alignment vertical="top"/>
    </xf>
    <xf numFmtId="0" fontId="3" fillId="2" borderId="10" xfId="0" applyFont="1" applyFill="1" applyBorder="1" applyAlignment="1" applyProtection="1">
      <alignment vertical="top"/>
    </xf>
    <xf numFmtId="0" fontId="3" fillId="2" borderId="11" xfId="0" applyFont="1" applyFill="1" applyBorder="1" applyAlignment="1" applyProtection="1">
      <alignment vertical="top"/>
    </xf>
    <xf numFmtId="0" fontId="30" fillId="2" borderId="0" xfId="1" applyFont="1" applyFill="1" applyProtection="1"/>
    <xf numFmtId="179" fontId="13" fillId="0" borderId="0" xfId="0" applyNumberFormat="1" applyFont="1">
      <protection locked="0"/>
    </xf>
    <xf numFmtId="0" fontId="31" fillId="2" borderId="0" xfId="0" applyFont="1" applyFill="1" applyAlignment="1" applyProtection="1">
      <alignment horizontal="right"/>
    </xf>
    <xf numFmtId="0" fontId="31" fillId="2" borderId="0" xfId="0" applyFont="1" applyFill="1" applyAlignment="1" applyProtection="1">
      <alignment horizontal="right" vertical="top"/>
    </xf>
    <xf numFmtId="0" fontId="10" fillId="6" borderId="0" xfId="0" applyFont="1" applyFill="1" applyAlignment="1" applyProtection="1">
      <alignment horizontal="center" wrapText="1"/>
    </xf>
    <xf numFmtId="0" fontId="10" fillId="6" borderId="12" xfId="0" applyFont="1" applyFill="1" applyBorder="1" applyAlignment="1" applyProtection="1">
      <alignment horizontal="center" wrapText="1"/>
    </xf>
    <xf numFmtId="0" fontId="18" fillId="16" borderId="0" xfId="0" applyFont="1" applyFill="1" applyAlignment="1" applyProtection="1">
      <alignment horizontal="center" wrapText="1"/>
    </xf>
    <xf numFmtId="1" fontId="10" fillId="6" borderId="0" xfId="0" applyNumberFormat="1" applyFont="1" applyFill="1" applyAlignment="1" applyProtection="1">
      <alignment horizontal="center"/>
    </xf>
    <xf numFmtId="0" fontId="10" fillId="6" borderId="13" xfId="0" applyFont="1" applyFill="1" applyBorder="1" applyAlignment="1" applyProtection="1">
      <alignment horizontal="center" wrapText="1"/>
    </xf>
    <xf numFmtId="0" fontId="19" fillId="6" borderId="12" xfId="0" applyFont="1" applyFill="1" applyBorder="1" applyAlignment="1" applyProtection="1">
      <alignment horizontal="center" wrapText="1"/>
    </xf>
    <xf numFmtId="0" fontId="14" fillId="15" borderId="51" xfId="0" applyFont="1" applyFill="1" applyBorder="1" applyProtection="1"/>
    <xf numFmtId="179" fontId="14" fillId="15" borderId="51" xfId="0" applyNumberFormat="1" applyFont="1" applyFill="1" applyBorder="1" applyProtection="1"/>
    <xf numFmtId="178" fontId="14" fillId="15" borderId="51" xfId="0" applyNumberFormat="1" applyFont="1" applyFill="1" applyBorder="1" applyProtection="1"/>
    <xf numFmtId="0" fontId="17" fillId="11" borderId="19" xfId="2" applyFont="1" applyFill="1" applyBorder="1" applyAlignment="1">
      <alignment horizontal="center"/>
    </xf>
    <xf numFmtId="0" fontId="10" fillId="0" borderId="0" xfId="3" applyFont="1" applyAlignment="1">
      <alignment horizontal="center" vertical="center"/>
    </xf>
    <xf numFmtId="0" fontId="13" fillId="0" borderId="0" xfId="3" applyFont="1"/>
    <xf numFmtId="0" fontId="14" fillId="0" borderId="0" xfId="2" applyFont="1"/>
    <xf numFmtId="0" fontId="14" fillId="0" borderId="0" xfId="2" applyFont="1" applyAlignment="1">
      <alignment horizontal="center" vertical="center"/>
    </xf>
    <xf numFmtId="0" fontId="14" fillId="0" borderId="12" xfId="0" applyFont="1" applyBorder="1" applyAlignment="1" applyProtection="1">
      <alignment horizontal="center"/>
    </xf>
    <xf numFmtId="0" fontId="13" fillId="0" borderId="0" xfId="3" applyFont="1" applyAlignment="1">
      <alignment horizontal="center" vertical="center"/>
    </xf>
    <xf numFmtId="0" fontId="14" fillId="0" borderId="0" xfId="0" applyFont="1" applyAlignment="1" applyProtection="1">
      <alignment horizontal="center"/>
    </xf>
    <xf numFmtId="0" fontId="14" fillId="0" borderId="12" xfId="2" applyFont="1" applyBorder="1"/>
    <xf numFmtId="0" fontId="14" fillId="0" borderId="0" xfId="0" applyFont="1" applyProtection="1"/>
    <xf numFmtId="0" fontId="13" fillId="0" borderId="12" xfId="3" applyFont="1" applyBorder="1"/>
    <xf numFmtId="0" fontId="33" fillId="0" borderId="0" xfId="0" applyFont="1" applyProtection="1"/>
    <xf numFmtId="0" fontId="33" fillId="0" borderId="12" xfId="0" applyFont="1" applyBorder="1" applyAlignment="1" applyProtection="1">
      <alignment horizontal="center"/>
    </xf>
    <xf numFmtId="0" fontId="33" fillId="0" borderId="12" xfId="0" applyFont="1" applyBorder="1" applyProtection="1"/>
    <xf numFmtId="0" fontId="34" fillId="0" borderId="0" xfId="3" applyFont="1"/>
    <xf numFmtId="0" fontId="13" fillId="0" borderId="7" xfId="0" applyFont="1" applyBorder="1" applyProtection="1"/>
    <xf numFmtId="0" fontId="13" fillId="0" borderId="8" xfId="0" applyFont="1" applyBorder="1" applyProtection="1"/>
    <xf numFmtId="0" fontId="14" fillId="0" borderId="7" xfId="2" applyFont="1" applyBorder="1"/>
    <xf numFmtId="0" fontId="14" fillId="0" borderId="8" xfId="2" applyFont="1" applyBorder="1"/>
    <xf numFmtId="0" fontId="13" fillId="0" borderId="7" xfId="3" applyFont="1" applyBorder="1"/>
    <xf numFmtId="0" fontId="13" fillId="0" borderId="8" xfId="3" applyFont="1" applyBorder="1"/>
    <xf numFmtId="0" fontId="14" fillId="0" borderId="7" xfId="2" applyFont="1" applyBorder="1" applyAlignment="1">
      <alignment wrapText="1"/>
    </xf>
    <xf numFmtId="0" fontId="14" fillId="0" borderId="0" xfId="2" applyFont="1" applyAlignment="1">
      <alignment wrapText="1"/>
    </xf>
    <xf numFmtId="0" fontId="14" fillId="0" borderId="8" xfId="2" applyFont="1" applyBorder="1" applyAlignment="1">
      <alignment wrapText="1"/>
    </xf>
    <xf numFmtId="0" fontId="14" fillId="0" borderId="9" xfId="2" applyFont="1" applyBorder="1"/>
    <xf numFmtId="0" fontId="14" fillId="0" borderId="10" xfId="2" applyFont="1" applyBorder="1"/>
    <xf numFmtId="0" fontId="14" fillId="0" borderId="11" xfId="2" applyFont="1" applyBorder="1"/>
    <xf numFmtId="0" fontId="13" fillId="0" borderId="9" xfId="3" applyFont="1" applyBorder="1"/>
    <xf numFmtId="0" fontId="13" fillId="0" borderId="10" xfId="3" applyFont="1" applyBorder="1"/>
    <xf numFmtId="0" fontId="13" fillId="0" borderId="11" xfId="3" applyFont="1" applyBorder="1"/>
    <xf numFmtId="49" fontId="36" fillId="0" borderId="0" xfId="0" applyNumberFormat="1" applyFont="1" applyAlignment="1" applyProtection="1">
      <alignment horizontal="left" vertical="center"/>
    </xf>
    <xf numFmtId="49" fontId="13" fillId="2" borderId="0" xfId="0" applyNumberFormat="1" applyFont="1" applyFill="1" applyProtection="1"/>
    <xf numFmtId="49" fontId="13" fillId="0" borderId="14" xfId="0" applyNumberFormat="1" applyFont="1" applyBorder="1" applyProtection="1"/>
    <xf numFmtId="49" fontId="13" fillId="0" borderId="15" xfId="0" applyNumberFormat="1" applyFont="1" applyBorder="1" applyProtection="1"/>
    <xf numFmtId="49" fontId="13" fillId="0" borderId="16" xfId="0" applyNumberFormat="1" applyFont="1" applyBorder="1" applyProtection="1"/>
    <xf numFmtId="0" fontId="13" fillId="0" borderId="13" xfId="0" applyFont="1" applyBorder="1" applyProtection="1"/>
    <xf numFmtId="49" fontId="13" fillId="0" borderId="0" xfId="0" applyNumberFormat="1" applyFont="1" applyProtection="1"/>
    <xf numFmtId="49" fontId="13" fillId="0" borderId="12" xfId="0" applyNumberFormat="1" applyFont="1" applyBorder="1" applyProtection="1"/>
    <xf numFmtId="49" fontId="14" fillId="0" borderId="13" xfId="0" applyNumberFormat="1" applyFont="1" applyBorder="1" applyAlignment="1" applyProtection="1">
      <alignment horizontal="left"/>
    </xf>
    <xf numFmtId="49" fontId="13" fillId="0" borderId="13" xfId="0" applyNumberFormat="1" applyFont="1" applyBorder="1" applyProtection="1"/>
    <xf numFmtId="49" fontId="13" fillId="0" borderId="17" xfId="0" applyNumberFormat="1" applyFont="1" applyBorder="1" applyProtection="1"/>
    <xf numFmtId="49" fontId="13" fillId="0" borderId="18" xfId="0" applyNumberFormat="1" applyFont="1" applyBorder="1" applyProtection="1"/>
    <xf numFmtId="49" fontId="13" fillId="0" borderId="19" xfId="0" applyNumberFormat="1" applyFont="1" applyBorder="1" applyProtection="1"/>
    <xf numFmtId="0" fontId="13" fillId="0" borderId="14" xfId="0" applyFont="1" applyBorder="1" applyAlignment="1" applyProtection="1">
      <alignment horizontal="center" vertical="center"/>
    </xf>
    <xf numFmtId="49" fontId="13" fillId="0" borderId="16" xfId="0" applyNumberFormat="1" applyFont="1" applyBorder="1" applyAlignment="1" applyProtection="1">
      <alignment horizontal="center" vertical="center"/>
    </xf>
    <xf numFmtId="0" fontId="13" fillId="0" borderId="14" xfId="0" applyFont="1" applyBorder="1" applyProtection="1"/>
    <xf numFmtId="49" fontId="36" fillId="0" borderId="0" xfId="0" applyNumberFormat="1" applyFont="1" applyAlignment="1" applyProtection="1">
      <alignment vertical="center"/>
    </xf>
    <xf numFmtId="0" fontId="17" fillId="4" borderId="30" xfId="2" applyFont="1" applyFill="1" applyBorder="1" applyAlignment="1">
      <alignment horizontal="center"/>
    </xf>
    <xf numFmtId="0" fontId="17" fillId="11" borderId="30" xfId="2" applyFont="1" applyFill="1" applyBorder="1" applyAlignment="1">
      <alignment horizontal="center"/>
    </xf>
    <xf numFmtId="0" fontId="17" fillId="11" borderId="25" xfId="2" applyFont="1" applyFill="1" applyBorder="1" applyAlignment="1">
      <alignment horizontal="center"/>
    </xf>
    <xf numFmtId="0" fontId="17" fillId="11" borderId="27" xfId="2" applyFont="1" applyFill="1" applyBorder="1" applyAlignment="1">
      <alignment horizontal="center"/>
    </xf>
    <xf numFmtId="0" fontId="17" fillId="4" borderId="25" xfId="2" applyFont="1" applyFill="1" applyBorder="1" applyAlignment="1">
      <alignment horizontal="center"/>
    </xf>
    <xf numFmtId="0" fontId="17" fillId="4" borderId="27" xfId="2" applyFont="1" applyFill="1" applyBorder="1" applyAlignment="1">
      <alignment horizontal="center"/>
    </xf>
    <xf numFmtId="0" fontId="13" fillId="2" borderId="0" xfId="0" applyFont="1" applyFill="1" applyProtection="1"/>
    <xf numFmtId="49" fontId="13" fillId="3" borderId="12" xfId="0" applyNumberFormat="1" applyFont="1" applyFill="1" applyBorder="1">
      <protection locked="0"/>
    </xf>
    <xf numFmtId="0" fontId="13" fillId="0" borderId="12" xfId="0" applyFont="1" applyBorder="1" applyProtection="1"/>
    <xf numFmtId="0" fontId="13" fillId="0" borderId="16" xfId="0" applyFont="1" applyBorder="1" applyProtection="1"/>
    <xf numFmtId="0" fontId="13" fillId="0" borderId="17" xfId="0" applyFont="1" applyBorder="1" applyProtection="1"/>
    <xf numFmtId="0" fontId="13" fillId="0" borderId="19" xfId="0" applyFont="1" applyBorder="1" applyProtection="1"/>
    <xf numFmtId="49" fontId="13" fillId="2" borderId="0" xfId="0" applyNumberFormat="1" applyFont="1" applyFill="1" applyAlignment="1" applyProtection="1">
      <alignment horizontal="center"/>
    </xf>
    <xf numFmtId="0" fontId="13" fillId="2" borderId="0" xfId="0" applyFont="1" applyFill="1" applyAlignment="1" applyProtection="1">
      <alignment wrapText="1"/>
    </xf>
    <xf numFmtId="0" fontId="13" fillId="2" borderId="0" xfId="0" applyFont="1" applyFill="1" applyAlignment="1" applyProtection="1">
      <alignment vertical="top"/>
    </xf>
    <xf numFmtId="0" fontId="13" fillId="2" borderId="0" xfId="0" applyFont="1" applyFill="1" applyAlignment="1" applyProtection="1">
      <alignment horizontal="center"/>
    </xf>
    <xf numFmtId="49" fontId="13" fillId="3" borderId="12" xfId="0" applyNumberFormat="1" applyFont="1" applyFill="1" applyBorder="1" applyProtection="1"/>
    <xf numFmtId="49" fontId="13" fillId="3" borderId="0" xfId="0" applyNumberFormat="1" applyFont="1" applyFill="1" applyProtection="1"/>
    <xf numFmtId="0" fontId="13" fillId="0" borderId="14" xfId="0" applyFont="1" applyBorder="1" applyAlignment="1" applyProtection="1">
      <alignment horizontal="left"/>
    </xf>
    <xf numFmtId="0" fontId="13" fillId="0" borderId="16" xfId="0" applyFont="1" applyBorder="1" applyAlignment="1" applyProtection="1">
      <alignment horizontal="left"/>
    </xf>
    <xf numFmtId="0" fontId="13" fillId="0" borderId="13" xfId="0" applyFont="1" applyBorder="1" applyAlignment="1" applyProtection="1">
      <alignment horizontal="left"/>
    </xf>
    <xf numFmtId="0" fontId="13" fillId="0" borderId="12" xfId="0" applyFont="1" applyBorder="1" applyAlignment="1" applyProtection="1">
      <alignment horizontal="left"/>
    </xf>
    <xf numFmtId="0" fontId="13" fillId="0" borderId="17" xfId="0" applyFont="1" applyBorder="1" applyAlignment="1" applyProtection="1">
      <alignment horizontal="left"/>
    </xf>
    <xf numFmtId="0" fontId="13" fillId="0" borderId="19" xfId="0" applyFont="1" applyBorder="1" applyAlignment="1" applyProtection="1">
      <alignment horizontal="left"/>
    </xf>
    <xf numFmtId="0" fontId="34" fillId="2" borderId="25" xfId="0" applyFont="1" applyFill="1" applyBorder="1" applyAlignment="1" applyProtection="1">
      <alignment horizontal="center" vertical="center"/>
    </xf>
    <xf numFmtId="0" fontId="34" fillId="2" borderId="26" xfId="0" applyFont="1" applyFill="1" applyBorder="1" applyAlignment="1" applyProtection="1">
      <alignment horizontal="center" vertical="center"/>
    </xf>
    <xf numFmtId="0" fontId="13" fillId="17" borderId="25" xfId="0" applyFont="1" applyFill="1" applyBorder="1" applyAlignment="1" applyProtection="1">
      <alignment horizontal="center" vertical="center"/>
    </xf>
    <xf numFmtId="0" fontId="13" fillId="2" borderId="26" xfId="0" applyFont="1" applyFill="1" applyBorder="1" applyAlignment="1" applyProtection="1">
      <alignment horizontal="center" vertical="center"/>
    </xf>
    <xf numFmtId="0" fontId="13" fillId="18" borderId="25" xfId="0" applyFont="1" applyFill="1" applyBorder="1" applyAlignment="1" applyProtection="1">
      <alignment horizontal="center" vertical="center"/>
    </xf>
    <xf numFmtId="0" fontId="13" fillId="2" borderId="29" xfId="0" applyFont="1" applyFill="1" applyBorder="1" applyAlignment="1" applyProtection="1">
      <alignment horizontal="center" vertical="center"/>
    </xf>
    <xf numFmtId="0" fontId="13" fillId="2" borderId="3" xfId="0" applyFont="1" applyFill="1" applyBorder="1" applyAlignment="1" applyProtection="1">
      <alignment horizontal="center" vertical="center"/>
    </xf>
    <xf numFmtId="0" fontId="18" fillId="16" borderId="25" xfId="0" applyFont="1" applyFill="1" applyBorder="1" applyAlignment="1" applyProtection="1">
      <alignment horizontal="center" vertical="center" wrapText="1"/>
    </xf>
    <xf numFmtId="0" fontId="39" fillId="16" borderId="27" xfId="0" applyFont="1" applyFill="1" applyBorder="1" applyAlignment="1" applyProtection="1">
      <alignment horizontal="center" vertical="center" wrapText="1"/>
    </xf>
    <xf numFmtId="0" fontId="34" fillId="2" borderId="3" xfId="0" applyFont="1" applyFill="1" applyBorder="1" applyAlignment="1" applyProtection="1">
      <alignment horizontal="center" vertical="center"/>
    </xf>
    <xf numFmtId="0" fontId="14" fillId="15" borderId="25" xfId="0" applyFont="1" applyFill="1" applyBorder="1" applyProtection="1"/>
    <xf numFmtId="0" fontId="13" fillId="2" borderId="28" xfId="0" applyFont="1" applyFill="1" applyBorder="1" applyAlignment="1" applyProtection="1">
      <alignment horizontal="center" vertical="center"/>
    </xf>
    <xf numFmtId="0" fontId="14" fillId="15" borderId="25" xfId="0" applyFont="1" applyFill="1" applyBorder="1" applyAlignment="1" applyProtection="1">
      <alignment horizontal="center" vertical="center"/>
    </xf>
    <xf numFmtId="0" fontId="40" fillId="2" borderId="0" xfId="0" applyFont="1" applyFill="1" applyAlignment="1" applyProtection="1">
      <alignment horizontal="center"/>
    </xf>
    <xf numFmtId="0" fontId="7" fillId="2" borderId="0" xfId="0" applyFont="1" applyFill="1" applyProtection="1">
      <protection locked="0" hidden="1"/>
    </xf>
    <xf numFmtId="0" fontId="0" fillId="0" borderId="0" xfId="0" applyAlignment="1">
      <alignment horizontal="center" vertical="center"/>
      <protection locked="0"/>
    </xf>
    <xf numFmtId="0" fontId="0" fillId="0" borderId="7" xfId="0" applyBorder="1" applyAlignment="1">
      <alignment horizontal="center" vertical="center"/>
      <protection locked="0"/>
    </xf>
    <xf numFmtId="0" fontId="0" fillId="0" borderId="8" xfId="0" applyBorder="1" applyAlignment="1">
      <alignment horizontal="center" vertical="center"/>
      <protection locked="0"/>
    </xf>
    <xf numFmtId="0" fontId="0" fillId="0" borderId="9" xfId="0" applyBorder="1" applyAlignment="1">
      <alignment horizontal="center" vertical="center"/>
      <protection locked="0"/>
    </xf>
    <xf numFmtId="0" fontId="0" fillId="0" borderId="10" xfId="0" applyBorder="1" applyAlignment="1">
      <alignment horizontal="center" vertical="center"/>
      <protection locked="0"/>
    </xf>
    <xf numFmtId="0" fontId="0" fillId="0" borderId="11" xfId="0" applyBorder="1" applyAlignment="1">
      <alignment horizontal="center" vertical="center"/>
      <protection locked="0"/>
    </xf>
    <xf numFmtId="0" fontId="10" fillId="13" borderId="23" xfId="0" applyFont="1" applyFill="1" applyBorder="1" applyAlignment="1">
      <alignment horizontal="center"/>
      <protection locked="0"/>
    </xf>
    <xf numFmtId="0" fontId="17" fillId="11" borderId="21" xfId="2" applyFont="1" applyFill="1" applyBorder="1" applyAlignment="1">
      <alignment horizontal="center"/>
    </xf>
    <xf numFmtId="0" fontId="16" fillId="11" borderId="44" xfId="2" applyFont="1" applyFill="1" applyBorder="1" applyAlignment="1">
      <alignment horizontal="center"/>
    </xf>
    <xf numFmtId="0" fontId="16" fillId="11" borderId="54" xfId="2" applyFont="1" applyFill="1" applyBorder="1" applyAlignment="1">
      <alignment horizontal="center"/>
    </xf>
    <xf numFmtId="0" fontId="17" fillId="4" borderId="17" xfId="2" applyFont="1" applyFill="1" applyBorder="1" applyAlignment="1">
      <alignment horizontal="center"/>
    </xf>
    <xf numFmtId="0" fontId="16" fillId="4" borderId="44" xfId="2" applyFont="1" applyFill="1" applyBorder="1" applyAlignment="1">
      <alignment horizontal="center"/>
    </xf>
    <xf numFmtId="0" fontId="16" fillId="4" borderId="54" xfId="2" applyFont="1" applyFill="1" applyBorder="1" applyAlignment="1">
      <alignment horizontal="center"/>
    </xf>
    <xf numFmtId="0" fontId="17" fillId="11" borderId="18" xfId="2" applyFont="1" applyFill="1" applyBorder="1" applyAlignment="1">
      <alignment horizontal="center"/>
    </xf>
    <xf numFmtId="0" fontId="17" fillId="4" borderId="18" xfId="2" applyFont="1" applyFill="1" applyBorder="1" applyAlignment="1">
      <alignment horizontal="center"/>
    </xf>
    <xf numFmtId="0" fontId="17" fillId="11" borderId="55" xfId="2" applyFont="1" applyFill="1" applyBorder="1" applyAlignment="1">
      <alignment horizontal="center"/>
    </xf>
    <xf numFmtId="0" fontId="17" fillId="4" borderId="21" xfId="2" applyFont="1" applyFill="1" applyBorder="1" applyAlignment="1">
      <alignment horizontal="center"/>
    </xf>
    <xf numFmtId="0" fontId="17" fillId="4" borderId="55" xfId="2" applyFont="1" applyFill="1" applyBorder="1" applyAlignment="1">
      <alignment horizontal="center"/>
    </xf>
    <xf numFmtId="0" fontId="10" fillId="0" borderId="35" xfId="0" applyFont="1" applyBorder="1" applyAlignment="1">
      <alignment horizontal="center" vertical="center"/>
      <protection locked="0"/>
    </xf>
    <xf numFmtId="0" fontId="17" fillId="13" borderId="39" xfId="2" applyFont="1" applyFill="1" applyBorder="1" applyAlignment="1">
      <alignment horizontal="center" vertical="center"/>
    </xf>
    <xf numFmtId="0" fontId="10" fillId="13" borderId="2" xfId="0" applyFont="1" applyFill="1" applyBorder="1" applyAlignment="1">
      <alignment horizontal="center"/>
      <protection locked="0"/>
    </xf>
    <xf numFmtId="0" fontId="17" fillId="13" borderId="56" xfId="2" applyFont="1" applyFill="1" applyBorder="1" applyAlignment="1">
      <alignment horizontal="center" vertical="center"/>
    </xf>
    <xf numFmtId="0" fontId="0" fillId="0" borderId="4" xfId="0" applyBorder="1" applyAlignment="1">
      <alignment horizontal="center" vertical="center"/>
      <protection locked="0"/>
    </xf>
    <xf numFmtId="0" fontId="0" fillId="0" borderId="5" xfId="0" applyBorder="1" applyAlignment="1">
      <alignment horizontal="center" vertical="center"/>
      <protection locked="0"/>
    </xf>
    <xf numFmtId="0" fontId="0" fillId="0" borderId="6" xfId="0" applyBorder="1" applyAlignment="1">
      <alignment horizontal="center" vertical="center"/>
      <protection locked="0"/>
    </xf>
    <xf numFmtId="0" fontId="10" fillId="0" borderId="47" xfId="0" applyFont="1" applyBorder="1" applyAlignment="1">
      <alignment horizontal="center" vertical="center"/>
      <protection locked="0"/>
    </xf>
    <xf numFmtId="0" fontId="10" fillId="0" borderId="6" xfId="0" applyFont="1" applyBorder="1" applyAlignment="1">
      <alignment vertical="center"/>
      <protection locked="0"/>
    </xf>
    <xf numFmtId="0" fontId="0" fillId="0" borderId="35" xfId="0" applyBorder="1" applyAlignment="1">
      <alignment horizontal="center" vertical="center"/>
      <protection locked="0"/>
    </xf>
    <xf numFmtId="0" fontId="0" fillId="19" borderId="35" xfId="0" applyFill="1" applyBorder="1" applyAlignment="1">
      <alignment horizontal="center" vertical="center"/>
      <protection locked="0"/>
    </xf>
    <xf numFmtId="0" fontId="0" fillId="18" borderId="35" xfId="0" applyFill="1" applyBorder="1" applyAlignment="1">
      <alignment horizontal="center" vertical="center"/>
      <protection locked="0"/>
    </xf>
    <xf numFmtId="0" fontId="0" fillId="19" borderId="25" xfId="0" applyFill="1" applyBorder="1" applyAlignment="1">
      <alignment horizontal="center" vertical="center"/>
      <protection locked="0"/>
    </xf>
    <xf numFmtId="0" fontId="0" fillId="19" borderId="26" xfId="0" applyFill="1" applyBorder="1" applyAlignment="1">
      <alignment horizontal="center" vertical="center"/>
      <protection locked="0"/>
    </xf>
    <xf numFmtId="0" fontId="0" fillId="18" borderId="26" xfId="0" applyFill="1" applyBorder="1" applyAlignment="1">
      <alignment horizontal="center" vertical="center"/>
      <protection locked="0"/>
    </xf>
    <xf numFmtId="0" fontId="0" fillId="0" borderId="26" xfId="0" applyBorder="1" applyAlignment="1">
      <alignment horizontal="center" vertical="center"/>
      <protection locked="0"/>
    </xf>
    <xf numFmtId="0" fontId="0" fillId="18" borderId="25" xfId="0" applyFill="1" applyBorder="1" applyAlignment="1">
      <alignment horizontal="center" vertical="center"/>
      <protection locked="0"/>
    </xf>
    <xf numFmtId="0" fontId="0" fillId="18" borderId="27" xfId="0" applyFill="1" applyBorder="1" applyAlignment="1">
      <alignment horizontal="center" vertical="center"/>
      <protection locked="0"/>
    </xf>
    <xf numFmtId="0" fontId="0" fillId="0" borderId="29" xfId="0" applyBorder="1" applyAlignment="1">
      <alignment horizontal="center" vertical="center"/>
      <protection locked="0"/>
    </xf>
    <xf numFmtId="0" fontId="38" fillId="2" borderId="0" xfId="0" applyFont="1" applyFill="1" applyAlignment="1" applyProtection="1">
      <alignment horizontal="center"/>
    </xf>
    <xf numFmtId="0" fontId="37" fillId="2" borderId="0" xfId="0" applyFont="1" applyFill="1" applyAlignment="1" applyProtection="1">
      <alignment horizontal="center"/>
    </xf>
    <xf numFmtId="49" fontId="3" fillId="2" borderId="0" xfId="0" applyNumberFormat="1" applyFont="1" applyFill="1" applyAlignment="1" applyProtection="1">
      <alignment horizontal="left" vertical="top" wrapText="1" indent="4"/>
    </xf>
    <xf numFmtId="49" fontId="3" fillId="2" borderId="8" xfId="0" applyNumberFormat="1" applyFont="1" applyFill="1" applyBorder="1" applyAlignment="1" applyProtection="1">
      <alignment horizontal="left" vertical="top" wrapText="1" indent="4"/>
    </xf>
    <xf numFmtId="0" fontId="3" fillId="2" borderId="0" xfId="0" applyFont="1" applyFill="1" applyAlignment="1" applyProtection="1">
      <alignment horizontal="left" vertical="top" wrapText="1" indent="4"/>
    </xf>
    <xf numFmtId="0" fontId="3" fillId="2" borderId="8" xfId="0" applyFont="1" applyFill="1" applyBorder="1" applyAlignment="1" applyProtection="1">
      <alignment horizontal="left" vertical="top" wrapText="1" indent="4"/>
    </xf>
    <xf numFmtId="0" fontId="3" fillId="2" borderId="7" xfId="0" applyFont="1" applyFill="1" applyBorder="1" applyAlignment="1" applyProtection="1">
      <alignment horizontal="left" vertical="top" wrapText="1" indent="2"/>
    </xf>
    <xf numFmtId="0" fontId="3" fillId="2" borderId="0" xfId="0" applyFont="1" applyFill="1" applyAlignment="1" applyProtection="1">
      <alignment horizontal="left" vertical="top" wrapText="1" indent="2"/>
    </xf>
    <xf numFmtId="0" fontId="4" fillId="0" borderId="7" xfId="0" applyFont="1" applyBorder="1" applyAlignment="1" applyProtection="1">
      <alignment horizontal="left" vertical="top" indent="1"/>
    </xf>
    <xf numFmtId="0" fontId="3" fillId="0" borderId="0" xfId="0" applyFont="1" applyAlignment="1" applyProtection="1">
      <alignment horizontal="left" vertical="top" indent="1"/>
    </xf>
    <xf numFmtId="0" fontId="3" fillId="0" borderId="8" xfId="0" applyFont="1" applyBorder="1" applyAlignment="1" applyProtection="1">
      <alignment horizontal="left" vertical="top" indent="1"/>
    </xf>
    <xf numFmtId="0" fontId="5" fillId="2" borderId="7" xfId="0" applyFont="1" applyFill="1" applyBorder="1" applyAlignment="1" applyProtection="1">
      <alignment horizontal="left" vertical="top" indent="1"/>
    </xf>
    <xf numFmtId="0" fontId="5" fillId="2" borderId="0" xfId="0" applyFont="1" applyFill="1" applyAlignment="1" applyProtection="1">
      <alignment horizontal="left" vertical="top" indent="1"/>
    </xf>
    <xf numFmtId="0" fontId="5" fillId="2" borderId="8" xfId="0" applyFont="1" applyFill="1" applyBorder="1" applyAlignment="1" applyProtection="1">
      <alignment horizontal="left" vertical="top" indent="1"/>
    </xf>
    <xf numFmtId="0" fontId="5" fillId="2" borderId="7" xfId="0" applyFont="1" applyFill="1" applyBorder="1" applyAlignment="1" applyProtection="1">
      <alignment horizontal="center" vertical="top"/>
    </xf>
    <xf numFmtId="0" fontId="5" fillId="2" borderId="0" xfId="0" applyFont="1" applyFill="1" applyAlignment="1" applyProtection="1">
      <alignment horizontal="center" vertical="top"/>
    </xf>
    <xf numFmtId="0" fontId="5" fillId="2" borderId="8" xfId="0" applyFont="1" applyFill="1" applyBorder="1" applyAlignment="1" applyProtection="1">
      <alignment horizontal="center" vertical="top"/>
    </xf>
    <xf numFmtId="49" fontId="36" fillId="2" borderId="0" xfId="0" applyNumberFormat="1" applyFont="1" applyFill="1" applyAlignment="1" applyProtection="1">
      <alignment horizontal="center" vertical="center"/>
    </xf>
    <xf numFmtId="0" fontId="10" fillId="2" borderId="52" xfId="0" applyFont="1" applyFill="1" applyBorder="1" applyAlignment="1" applyProtection="1">
      <alignment horizontal="center" vertical="center"/>
    </xf>
    <xf numFmtId="0" fontId="10" fillId="2" borderId="40" xfId="0" applyFont="1" applyFill="1" applyBorder="1" applyAlignment="1" applyProtection="1">
      <alignment horizontal="center" vertical="center"/>
    </xf>
    <xf numFmtId="0" fontId="10" fillId="2" borderId="53" xfId="0" applyFont="1" applyFill="1" applyBorder="1" applyAlignment="1" applyProtection="1">
      <alignment horizontal="center" vertical="center"/>
    </xf>
    <xf numFmtId="0" fontId="13" fillId="2" borderId="3" xfId="0" applyFont="1" applyFill="1" applyBorder="1" applyAlignment="1" applyProtection="1">
      <alignment horizontal="center" vertical="center"/>
    </xf>
    <xf numFmtId="0" fontId="13" fillId="2" borderId="28" xfId="0" applyFont="1" applyFill="1" applyBorder="1" applyAlignment="1" applyProtection="1">
      <alignment horizontal="center" vertical="center"/>
    </xf>
    <xf numFmtId="0" fontId="13" fillId="2" borderId="26" xfId="0" applyFont="1" applyFill="1" applyBorder="1" applyAlignment="1" applyProtection="1">
      <alignment horizontal="center" vertical="center"/>
    </xf>
    <xf numFmtId="0" fontId="34" fillId="2" borderId="3" xfId="0" applyFont="1" applyFill="1" applyBorder="1" applyAlignment="1" applyProtection="1">
      <alignment horizontal="center" vertical="center"/>
    </xf>
    <xf numFmtId="0" fontId="34" fillId="2" borderId="26" xfId="0" applyFont="1" applyFill="1" applyBorder="1" applyAlignment="1" applyProtection="1">
      <alignment horizontal="center" vertical="center"/>
    </xf>
    <xf numFmtId="0" fontId="13" fillId="2" borderId="29" xfId="0" applyFont="1" applyFill="1" applyBorder="1" applyAlignment="1" applyProtection="1">
      <alignment horizontal="center" vertical="center"/>
    </xf>
    <xf numFmtId="0" fontId="14" fillId="5" borderId="9" xfId="2" applyFont="1" applyFill="1" applyBorder="1" applyAlignment="1">
      <alignment wrapText="1"/>
    </xf>
    <xf numFmtId="0" fontId="14" fillId="5" borderId="10" xfId="2" applyFont="1" applyFill="1" applyBorder="1" applyAlignment="1">
      <alignment wrapText="1"/>
    </xf>
    <xf numFmtId="0" fontId="14" fillId="5" borderId="11" xfId="2" applyFont="1" applyFill="1" applyBorder="1" applyAlignment="1">
      <alignment wrapText="1"/>
    </xf>
    <xf numFmtId="0" fontId="1" fillId="5" borderId="9" xfId="3" applyFill="1" applyBorder="1" applyAlignment="1">
      <alignment vertical="top" wrapText="1"/>
    </xf>
    <xf numFmtId="0" fontId="1" fillId="5" borderId="10" xfId="3" applyFill="1" applyBorder="1" applyAlignment="1">
      <alignment vertical="top" wrapText="1"/>
    </xf>
    <xf numFmtId="0" fontId="1" fillId="5" borderId="11" xfId="3" applyFill="1" applyBorder="1" applyAlignment="1">
      <alignment vertical="top" wrapText="1"/>
    </xf>
    <xf numFmtId="0" fontId="8" fillId="7" borderId="4" xfId="2" applyFill="1" applyBorder="1" applyAlignment="1">
      <alignment horizontal="center"/>
    </xf>
    <xf numFmtId="0" fontId="8" fillId="7" borderId="5" xfId="2" applyFill="1" applyBorder="1" applyAlignment="1">
      <alignment horizontal="center"/>
    </xf>
    <xf numFmtId="0" fontId="8" fillId="7" borderId="6" xfId="2" applyFill="1" applyBorder="1" applyAlignment="1">
      <alignment horizontal="center"/>
    </xf>
    <xf numFmtId="0" fontId="14" fillId="5" borderId="7" xfId="2" applyFont="1" applyFill="1" applyBorder="1" applyAlignment="1">
      <alignment horizontal="left" vertical="top" wrapText="1"/>
    </xf>
    <xf numFmtId="0" fontId="14" fillId="5" borderId="0" xfId="2" applyFont="1" applyFill="1" applyAlignment="1">
      <alignment horizontal="left" vertical="top" wrapText="1"/>
    </xf>
    <xf numFmtId="0" fontId="14" fillId="5" borderId="8" xfId="2" applyFont="1" applyFill="1" applyBorder="1" applyAlignment="1">
      <alignment horizontal="left" vertical="top" wrapText="1"/>
    </xf>
    <xf numFmtId="0" fontId="14" fillId="5" borderId="9" xfId="2" applyFont="1" applyFill="1" applyBorder="1" applyAlignment="1">
      <alignment horizontal="left" vertical="top" wrapText="1"/>
    </xf>
    <xf numFmtId="0" fontId="14" fillId="5" borderId="10" xfId="2" applyFont="1" applyFill="1" applyBorder="1" applyAlignment="1">
      <alignment horizontal="left" vertical="top" wrapText="1"/>
    </xf>
    <xf numFmtId="0" fontId="14" fillId="5" borderId="11" xfId="2" applyFont="1" applyFill="1" applyBorder="1" applyAlignment="1">
      <alignment horizontal="left" vertical="top" wrapText="1"/>
    </xf>
    <xf numFmtId="0" fontId="8" fillId="8" borderId="4" xfId="2" applyFill="1" applyBorder="1" applyAlignment="1">
      <alignment horizontal="center"/>
    </xf>
    <xf numFmtId="0" fontId="8" fillId="8" borderId="5" xfId="2" applyFill="1" applyBorder="1" applyAlignment="1">
      <alignment horizontal="center"/>
    </xf>
    <xf numFmtId="0" fontId="8" fillId="8" borderId="6" xfId="2" applyFill="1" applyBorder="1" applyAlignment="1">
      <alignment horizontal="center"/>
    </xf>
    <xf numFmtId="0" fontId="8" fillId="10" borderId="4" xfId="2" applyFill="1" applyBorder="1" applyAlignment="1">
      <alignment horizontal="center"/>
    </xf>
    <xf numFmtId="0" fontId="8" fillId="10" borderId="5" xfId="2" applyFill="1" applyBorder="1" applyAlignment="1">
      <alignment horizontal="center"/>
    </xf>
    <xf numFmtId="0" fontId="8" fillId="10" borderId="6" xfId="2" applyFill="1" applyBorder="1" applyAlignment="1">
      <alignment horizontal="center"/>
    </xf>
    <xf numFmtId="0" fontId="16" fillId="4" borderId="0" xfId="2" applyFont="1" applyFill="1" applyAlignment="1">
      <alignment horizontal="center"/>
    </xf>
    <xf numFmtId="0" fontId="16" fillId="4" borderId="12" xfId="2" applyFont="1" applyFill="1" applyBorder="1" applyAlignment="1">
      <alignment horizontal="center"/>
    </xf>
    <xf numFmtId="0" fontId="16" fillId="6" borderId="13" xfId="2" applyFont="1" applyFill="1" applyBorder="1" applyAlignment="1">
      <alignment horizontal="center"/>
    </xf>
    <xf numFmtId="0" fontId="16" fillId="6" borderId="0" xfId="2" applyFont="1" applyFill="1" applyAlignment="1">
      <alignment horizontal="center"/>
    </xf>
    <xf numFmtId="0" fontId="16" fillId="6" borderId="12" xfId="2" applyFont="1" applyFill="1" applyBorder="1" applyAlignment="1">
      <alignment horizontal="center"/>
    </xf>
    <xf numFmtId="0" fontId="16" fillId="7" borderId="13" xfId="2" applyFont="1" applyFill="1" applyBorder="1" applyAlignment="1">
      <alignment horizontal="center"/>
    </xf>
    <xf numFmtId="0" fontId="16" fillId="7" borderId="0" xfId="2" applyFont="1" applyFill="1" applyAlignment="1">
      <alignment horizontal="center"/>
    </xf>
    <xf numFmtId="0" fontId="1" fillId="8" borderId="0" xfId="3" applyFill="1" applyAlignment="1">
      <alignment horizontal="center"/>
    </xf>
    <xf numFmtId="0" fontId="8" fillId="5" borderId="32" xfId="2" applyFill="1" applyBorder="1" applyAlignment="1">
      <alignment horizontal="center"/>
    </xf>
    <xf numFmtId="0" fontId="8" fillId="5" borderId="33" xfId="2" applyFill="1" applyBorder="1" applyAlignment="1">
      <alignment horizontal="center"/>
    </xf>
    <xf numFmtId="0" fontId="8" fillId="5" borderId="34" xfId="2" applyFill="1" applyBorder="1" applyAlignment="1">
      <alignment horizontal="center"/>
    </xf>
    <xf numFmtId="0" fontId="16" fillId="8" borderId="0" xfId="2" applyFont="1" applyFill="1" applyAlignment="1">
      <alignment horizontal="center"/>
    </xf>
    <xf numFmtId="0" fontId="16" fillId="8" borderId="12" xfId="2" applyFont="1" applyFill="1" applyBorder="1" applyAlignment="1">
      <alignment horizontal="center"/>
    </xf>
    <xf numFmtId="0" fontId="16" fillId="8" borderId="13" xfId="2" applyFont="1" applyFill="1" applyBorder="1" applyAlignment="1">
      <alignment horizontal="center"/>
    </xf>
    <xf numFmtId="0" fontId="16" fillId="7" borderId="12" xfId="2" applyFont="1" applyFill="1" applyBorder="1" applyAlignment="1">
      <alignment horizontal="center"/>
    </xf>
    <xf numFmtId="0" fontId="1" fillId="8" borderId="13" xfId="3" applyFill="1" applyBorder="1" applyAlignment="1">
      <alignment horizontal="center"/>
    </xf>
    <xf numFmtId="0" fontId="1" fillId="8" borderId="12" xfId="3" applyFill="1" applyBorder="1" applyAlignment="1">
      <alignment horizontal="center"/>
    </xf>
    <xf numFmtId="0" fontId="1" fillId="9" borderId="13" xfId="3" applyFill="1" applyBorder="1" applyAlignment="1">
      <alignment horizontal="center"/>
    </xf>
    <xf numFmtId="0" fontId="1" fillId="9" borderId="12" xfId="3" applyFill="1" applyBorder="1" applyAlignment="1">
      <alignment horizontal="center"/>
    </xf>
    <xf numFmtId="0" fontId="16" fillId="7" borderId="17" xfId="2" applyFont="1" applyFill="1" applyBorder="1" applyAlignment="1">
      <alignment horizontal="center"/>
    </xf>
    <xf numFmtId="0" fontId="16" fillId="7" borderId="18" xfId="2" applyFont="1" applyFill="1" applyBorder="1" applyAlignment="1">
      <alignment horizontal="center"/>
    </xf>
    <xf numFmtId="0" fontId="16" fillId="7" borderId="19" xfId="2" applyFont="1" applyFill="1" applyBorder="1" applyAlignment="1">
      <alignment horizontal="center"/>
    </xf>
    <xf numFmtId="0" fontId="0" fillId="0" borderId="13" xfId="0" applyBorder="1" applyAlignment="1">
      <alignment horizontal="center"/>
      <protection locked="0"/>
    </xf>
    <xf numFmtId="0" fontId="0" fillId="0" borderId="0" xfId="0" applyAlignment="1">
      <alignment horizontal="center"/>
      <protection locked="0"/>
    </xf>
    <xf numFmtId="0" fontId="17" fillId="12" borderId="32" xfId="2" applyFont="1" applyFill="1" applyBorder="1" applyAlignment="1">
      <alignment horizontal="center"/>
    </xf>
    <xf numFmtId="0" fontId="17" fillId="12" borderId="33" xfId="2" applyFont="1" applyFill="1" applyBorder="1" applyAlignment="1">
      <alignment horizontal="center"/>
    </xf>
    <xf numFmtId="0" fontId="17" fillId="12" borderId="34" xfId="2" applyFont="1" applyFill="1" applyBorder="1" applyAlignment="1">
      <alignment horizontal="center"/>
    </xf>
    <xf numFmtId="0" fontId="10" fillId="2" borderId="22" xfId="0" applyFont="1" applyFill="1" applyBorder="1" applyAlignment="1" applyProtection="1">
      <alignment horizontal="center" vertical="center"/>
    </xf>
    <xf numFmtId="0" fontId="10" fillId="2" borderId="23" xfId="0" applyFont="1" applyFill="1" applyBorder="1" applyAlignment="1" applyProtection="1">
      <alignment horizontal="center" vertical="center"/>
    </xf>
    <xf numFmtId="0" fontId="10" fillId="2" borderId="24" xfId="0" applyFont="1" applyFill="1" applyBorder="1" applyAlignment="1" applyProtection="1">
      <alignment horizontal="center" vertical="center"/>
    </xf>
    <xf numFmtId="0" fontId="0" fillId="0" borderId="32" xfId="0" applyBorder="1" applyAlignment="1">
      <alignment horizontal="center"/>
      <protection locked="0"/>
    </xf>
    <xf numFmtId="0" fontId="0" fillId="0" borderId="33" xfId="0" applyBorder="1" applyAlignment="1">
      <alignment horizontal="center"/>
      <protection locked="0"/>
    </xf>
    <xf numFmtId="0" fontId="0" fillId="0" borderId="34" xfId="0" applyBorder="1" applyAlignment="1">
      <alignment horizontal="center"/>
      <protection locked="0"/>
    </xf>
    <xf numFmtId="0" fontId="10" fillId="0" borderId="32" xfId="0" applyFont="1" applyBorder="1" applyAlignment="1">
      <alignment horizontal="center" vertical="center"/>
      <protection locked="0"/>
    </xf>
    <xf numFmtId="0" fontId="10" fillId="0" borderId="33" xfId="0" applyFont="1" applyBorder="1" applyAlignment="1">
      <alignment horizontal="center" vertical="center"/>
      <protection locked="0"/>
    </xf>
    <xf numFmtId="0" fontId="10" fillId="0" borderId="34" xfId="0" applyFont="1" applyBorder="1" applyAlignment="1">
      <alignment horizontal="center" vertical="center"/>
      <protection locked="0"/>
    </xf>
    <xf numFmtId="0" fontId="0" fillId="0" borderId="0" xfId="0" applyAlignment="1">
      <alignment horizontal="center" vertical="center" wrapText="1"/>
      <protection locked="0"/>
    </xf>
  </cellXfs>
  <cellStyles count="6">
    <cellStyle name="Hyperlink 2" xfId="5" xr:uid="{8FBB230E-2A2D-4EF4-B990-722E5C85405F}"/>
    <cellStyle name="Normal 2" xfId="2" xr:uid="{26349FA0-5B86-42E8-83FC-4C2AB923D0F9}"/>
    <cellStyle name="Normal 2 2" xfId="4" xr:uid="{37EE37E8-215D-4BD0-97D2-1F5124CC8AF4}"/>
    <cellStyle name="Normal 3" xfId="3" xr:uid="{C9CDFDA6-D1CD-4C20-9283-869ED4F9A34D}"/>
    <cellStyle name="ハイパーリンク" xfId="1" builtinId="8"/>
    <cellStyle name="標準" xfId="0" builtinId="0"/>
  </cellStyles>
  <dxfs count="8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B3B3"/>
        </patternFill>
      </fill>
      <border>
        <left style="thin">
          <color rgb="FFD4D4D4"/>
        </left>
        <right style="thin">
          <color rgb="FFD4D4D4"/>
        </right>
        <top style="thin">
          <color rgb="FFD4D4D4"/>
        </top>
        <bottom style="thin">
          <color rgb="FFD4D4D4"/>
        </bottom>
      </border>
    </dxf>
    <dxf>
      <fill>
        <patternFill>
          <bgColor rgb="FFF7F8BA"/>
        </patternFill>
      </fill>
      <border>
        <left style="thin">
          <color rgb="FFD4D4D4"/>
        </left>
        <right style="thin">
          <color rgb="FFD4D4D4"/>
        </right>
        <top style="thin">
          <color rgb="FFD4D4D4"/>
        </top>
        <bottom style="thin">
          <color rgb="FFD4D4D4"/>
        </bottom>
      </border>
    </dxf>
    <dxf>
      <font>
        <color theme="2" tint="-0.499984740745262"/>
      </font>
      <fill>
        <patternFill>
          <bgColor theme="2" tint="-0.499984740745262"/>
        </patternFill>
      </fill>
      <border>
        <left style="thin">
          <color rgb="FFD4D4D4"/>
        </left>
        <right style="thin">
          <color rgb="FFD4D4D4"/>
        </right>
        <top style="thin">
          <color rgb="FFD4D4D4"/>
        </top>
        <bottom style="thin">
          <color rgb="FFD4D4D4"/>
        </bottom>
      </border>
    </dxf>
    <dxf>
      <fill>
        <patternFill>
          <bgColor rgb="FFF7F8BA"/>
        </patternFill>
      </fill>
      <border>
        <left style="thin">
          <color rgb="FFD4D4D4"/>
        </left>
        <right style="thin">
          <color rgb="FFD4D4D4"/>
        </right>
        <top style="thin">
          <color rgb="FFD4D4D4"/>
        </top>
        <bottom style="thin">
          <color rgb="FFD4D4D4"/>
        </bottom>
      </border>
    </dxf>
    <dxf>
      <fill>
        <patternFill>
          <bgColor rgb="FFF7F8BA"/>
        </patternFill>
      </fill>
      <border>
        <left style="thin">
          <color rgb="FFD4D4D4"/>
        </left>
        <right style="thin">
          <color rgb="FFD4D4D4"/>
        </right>
        <top style="thin">
          <color rgb="FFD4D4D4"/>
        </top>
        <bottom style="thin">
          <color rgb="FFD4D4D4"/>
        </bottom>
      </border>
    </dxf>
    <dxf>
      <fill>
        <patternFill>
          <bgColor rgb="FFF7F8BA"/>
        </patternFill>
      </fill>
      <border>
        <left style="thin">
          <color rgb="FFD4D4D4"/>
        </left>
        <right style="thin">
          <color rgb="FFD4D4D4"/>
        </right>
        <top style="thin">
          <color rgb="FFD4D4D4"/>
        </top>
        <bottom style="thin">
          <color rgb="FFD4D4D4"/>
        </bottom>
      </border>
    </dxf>
    <dxf>
      <fill>
        <patternFill>
          <bgColor rgb="FFF7F8BA"/>
        </patternFill>
      </fill>
      <border>
        <left style="thin">
          <color rgb="FFD4D4D4"/>
        </left>
        <right style="thin">
          <color rgb="FFD4D4D4"/>
        </right>
        <top style="thin">
          <color rgb="FFD4D4D4"/>
        </top>
        <bottom style="thin">
          <color rgb="FFD4D4D4"/>
        </bottom>
      </border>
    </dxf>
    <dxf>
      <fill>
        <patternFill>
          <bgColor rgb="FFF7F8BA"/>
        </patternFill>
      </fill>
      <border>
        <left style="thin">
          <color rgb="FFD4D4D4"/>
        </left>
        <right style="thin">
          <color rgb="FFD4D4D4"/>
        </right>
        <top style="thin">
          <color rgb="FFD4D4D4"/>
        </top>
        <bottom style="thin">
          <color rgb="FFD4D4D4"/>
        </bottom>
      </border>
    </dxf>
    <dxf>
      <fill>
        <patternFill>
          <bgColor rgb="FFF7F8BA"/>
        </patternFill>
      </fill>
      <border>
        <left style="thin">
          <color rgb="FFD4D4D4"/>
        </left>
        <right style="thin">
          <color rgb="FFD4D4D4"/>
        </right>
        <top style="thin">
          <color rgb="FFD4D4D4"/>
        </top>
        <bottom style="thin">
          <color rgb="FFD4D4D4"/>
        </bottom>
      </border>
    </dxf>
    <dxf>
      <fill>
        <patternFill>
          <bgColor rgb="FFFFB3B3"/>
        </patternFill>
      </fill>
      <border>
        <left style="thin">
          <color rgb="FFD4D4D4"/>
        </left>
        <right style="thin">
          <color rgb="FFD4D4D4"/>
        </right>
        <top style="thin">
          <color rgb="FFD4D4D4"/>
        </top>
        <bottom style="thin">
          <color rgb="FFD4D4D4"/>
        </bottom>
      </border>
    </dxf>
    <dxf>
      <fill>
        <patternFill>
          <bgColor rgb="FFFFB3B3"/>
        </patternFill>
      </fill>
      <border>
        <left style="thin">
          <color rgb="FFD4D4D4"/>
        </left>
        <right style="thin">
          <color rgb="FFD4D4D4"/>
        </right>
        <top style="thin">
          <color rgb="FFD4D4D4"/>
        </top>
        <bottom style="thin">
          <color rgb="FFD4D4D4"/>
        </bottom>
      </border>
    </dxf>
    <dxf>
      <fill>
        <patternFill>
          <bgColor rgb="FFF7F8BA"/>
        </patternFill>
      </fill>
      <border>
        <left style="thin">
          <color rgb="FFD4D4D4"/>
        </left>
        <right style="thin">
          <color rgb="FFD4D4D4"/>
        </right>
        <top style="thin">
          <color rgb="FFD4D4D4"/>
        </top>
        <bottom style="thin">
          <color rgb="FFD4D4D4"/>
        </bottom>
      </border>
    </dxf>
    <dxf>
      <font>
        <color theme="2" tint="-0.499984740745262"/>
      </font>
      <fill>
        <patternFill>
          <bgColor theme="2" tint="-0.499984740745262"/>
        </patternFill>
      </fill>
      <border>
        <left style="thin">
          <color rgb="FFD4D4D4"/>
        </left>
        <right style="thin">
          <color rgb="FFD4D4D4"/>
        </right>
        <top style="thin">
          <color rgb="FFD4D4D4"/>
        </top>
        <bottom style="thin">
          <color rgb="FFD4D4D4"/>
        </bottom>
      </border>
    </dxf>
    <dxf>
      <fill>
        <patternFill>
          <bgColor rgb="FFFFB3B3"/>
        </patternFill>
      </fill>
      <border>
        <left style="thin">
          <color rgb="FFD4D4D4"/>
        </left>
        <right style="thin">
          <color rgb="FFD4D4D4"/>
        </right>
        <top style="thin">
          <color rgb="FFD4D4D4"/>
        </top>
        <bottom style="thin">
          <color rgb="FFD4D4D4"/>
        </bottom>
      </border>
    </dxf>
    <dxf>
      <fill>
        <patternFill>
          <bgColor rgb="FFF7F8BA"/>
        </patternFill>
      </fill>
      <border>
        <left style="thin">
          <color rgb="FFD4D4D4"/>
        </left>
        <right style="thin">
          <color rgb="FFD4D4D4"/>
        </right>
        <top style="thin">
          <color rgb="FFD4D4D4"/>
        </top>
        <bottom style="thin">
          <color rgb="FFD4D4D4"/>
        </bottom>
      </border>
    </dxf>
    <dxf>
      <fill>
        <patternFill>
          <bgColor rgb="FFF7F8BA"/>
        </patternFill>
      </fill>
      <border>
        <left style="thin">
          <color auto="1"/>
        </left>
        <right style="thin">
          <color rgb="FFD4D4D4"/>
        </right>
        <top style="thin">
          <color rgb="FFD4D4D4"/>
        </top>
        <bottom style="thin">
          <color rgb="FFD4D4D4"/>
        </bottom>
      </border>
    </dxf>
    <dxf>
      <fill>
        <patternFill>
          <bgColor rgb="FFF7F8BA"/>
        </patternFill>
      </fill>
      <border>
        <left style="thin">
          <color rgb="FFD4D4D4"/>
        </left>
        <right style="thin">
          <color auto="1"/>
        </right>
        <top style="thin">
          <color rgb="FFD4D4D4"/>
        </top>
        <bottom style="thin">
          <color rgb="FFD4D4D4"/>
        </bottom>
      </border>
    </dxf>
    <dxf>
      <fill>
        <patternFill>
          <bgColor rgb="FFF7F8BA"/>
        </patternFill>
      </fill>
      <border>
        <left style="thin">
          <color auto="1"/>
        </left>
        <right style="thin">
          <color rgb="FFD4D4D4"/>
        </right>
        <top style="thin">
          <color rgb="FFD4D4D4"/>
        </top>
        <bottom style="thin">
          <color rgb="FFD4D4D4"/>
        </bottom>
      </border>
    </dxf>
    <dxf>
      <fill>
        <patternFill>
          <bgColor rgb="FFF7F8BA"/>
        </patternFill>
      </fill>
      <border>
        <left style="thin">
          <color rgb="FFD4D4D4"/>
        </left>
        <right style="thin">
          <color auto="1"/>
        </right>
        <top style="thin">
          <color rgb="FFD4D4D4"/>
        </top>
        <bottom style="thin">
          <color rgb="FFD4D4D4"/>
        </bottom>
      </border>
    </dxf>
    <dxf>
      <fill>
        <patternFill>
          <bgColor rgb="FFF7F8BA"/>
        </patternFill>
      </fill>
      <border>
        <left style="thin">
          <color rgb="FFD4D4D4"/>
        </left>
        <right style="thin">
          <color rgb="FFD4D4D4"/>
        </right>
        <top style="thin">
          <color rgb="FFD4D4D4"/>
        </top>
        <bottom style="thin">
          <color rgb="FFD4D4D4"/>
        </bottom>
      </border>
    </dxf>
    <dxf>
      <fill>
        <patternFill>
          <bgColor rgb="FFF7F8BA"/>
        </patternFill>
      </fill>
      <border>
        <left style="thin">
          <color rgb="FFD4D4D4"/>
        </left>
        <right style="thin">
          <color rgb="FFD4D4D4"/>
        </right>
        <top style="thin">
          <color rgb="FFD4D4D4"/>
        </top>
        <bottom style="thin">
          <color rgb="FFD4D4D4"/>
        </bottom>
      </border>
    </dxf>
    <dxf>
      <fill>
        <patternFill>
          <bgColor rgb="FFF7F8BA"/>
        </patternFill>
      </fill>
      <border>
        <left style="thin">
          <color rgb="FFD4D4D4"/>
        </left>
        <right style="thin">
          <color rgb="FFD4D4D4"/>
        </right>
        <top style="thin">
          <color rgb="FFD4D4D4"/>
        </top>
        <bottom style="thin">
          <color rgb="FFD4D4D4"/>
        </bottom>
      </border>
    </dxf>
    <dxf>
      <fill>
        <patternFill>
          <bgColor rgb="FFF7F8BA"/>
        </patternFill>
      </fill>
      <border>
        <left style="thin">
          <color rgb="FFD4D4D4"/>
        </left>
        <right style="thin">
          <color rgb="FFD4D4D4"/>
        </right>
        <top style="thin">
          <color rgb="FFD4D4D4"/>
        </top>
        <bottom style="thin">
          <color rgb="FFD4D4D4"/>
        </bottom>
      </border>
    </dxf>
    <dxf>
      <fill>
        <patternFill>
          <bgColor rgb="FFF7F8BA"/>
        </patternFill>
      </fill>
      <border>
        <left style="thin">
          <color rgb="FFD4D4D4"/>
        </left>
        <right style="thin">
          <color rgb="FFD4D4D4"/>
        </right>
        <top style="thin">
          <color rgb="FFD4D4D4"/>
        </top>
        <bottom style="thin">
          <color rgb="FFD4D4D4"/>
        </bottom>
      </border>
    </dxf>
    <dxf>
      <fill>
        <patternFill>
          <bgColor rgb="FFF7F8BA"/>
        </patternFill>
      </fill>
      <border>
        <left style="thin">
          <color rgb="FFD4D4D4"/>
        </left>
        <right style="thin">
          <color rgb="FFD4D4D4"/>
        </right>
        <top style="thin">
          <color rgb="FFD4D4D4"/>
        </top>
        <bottom style="thin">
          <color rgb="FFD4D4D4"/>
        </bottom>
      </border>
    </dxf>
    <dxf>
      <fill>
        <patternFill>
          <bgColor rgb="FFFFB3B3"/>
        </patternFill>
      </fill>
      <border>
        <left style="thin">
          <color rgb="FFD4D4D4"/>
        </left>
        <right style="thin">
          <color rgb="FFD4D4D4"/>
        </right>
        <top style="thin">
          <color rgb="FFD4D4D4"/>
        </top>
        <bottom style="thin">
          <color rgb="FFD4D4D4"/>
        </bottom>
      </border>
    </dxf>
    <dxf>
      <fill>
        <patternFill>
          <bgColor rgb="FFFFB3B3"/>
        </patternFill>
      </fill>
      <border>
        <left style="thin">
          <color rgb="FFD4D4D4"/>
        </left>
        <right style="thin">
          <color rgb="FFD4D4D4"/>
        </right>
        <top style="thin">
          <color rgb="FFD4D4D4"/>
        </top>
        <bottom style="thin">
          <color rgb="FFD4D4D4"/>
        </bottom>
      </border>
    </dxf>
    <dxf>
      <fill>
        <patternFill>
          <bgColor rgb="FFF7F8BA"/>
        </patternFill>
      </fill>
      <border>
        <left style="thin">
          <color rgb="FFD4D4D4"/>
        </left>
        <right style="thin">
          <color rgb="FFD4D4D4"/>
        </right>
        <top style="thin">
          <color rgb="FFD4D4D4"/>
        </top>
        <bottom style="thin">
          <color rgb="FFD4D4D4"/>
        </bottom>
      </border>
    </dxf>
    <dxf>
      <font>
        <color theme="2" tint="-0.499984740745262"/>
      </font>
      <fill>
        <patternFill>
          <bgColor theme="2" tint="-0.499984740745262"/>
        </patternFill>
      </fill>
      <border>
        <left style="thin">
          <color rgb="FFD4D4D4"/>
        </left>
        <right style="thin">
          <color rgb="FFD4D4D4"/>
        </right>
        <top style="thin">
          <color rgb="FFD4D4D4"/>
        </top>
        <bottom style="thin">
          <color rgb="FFD4D4D4"/>
        </bottom>
      </border>
    </dxf>
    <dxf>
      <fill>
        <patternFill>
          <bgColor rgb="FFFFB3B3"/>
        </patternFill>
      </fill>
      <border>
        <left style="thin">
          <color rgb="FFD4D4D4"/>
        </left>
        <right style="thin">
          <color rgb="FFD4D4D4"/>
        </right>
        <top style="thin">
          <color rgb="FFD4D4D4"/>
        </top>
        <bottom style="thin">
          <color rgb="FFD4D4D4"/>
        </bottom>
      </border>
    </dxf>
    <dxf>
      <fill>
        <patternFill>
          <bgColor rgb="FFF7F8BA"/>
        </patternFill>
      </fill>
      <border>
        <left style="thin">
          <color rgb="FFD4D4D4"/>
        </left>
        <right style="thin">
          <color rgb="FFD4D4D4"/>
        </right>
        <top style="thin">
          <color rgb="FFD4D4D4"/>
        </top>
        <bottom style="thin">
          <color rgb="FFD4D4D4"/>
        </bottom>
      </border>
    </dxf>
    <dxf>
      <fill>
        <patternFill>
          <bgColor rgb="FFF7F8BA"/>
        </patternFill>
      </fill>
      <border>
        <left style="thin">
          <color auto="1"/>
        </left>
        <right style="thin">
          <color rgb="FFD4D4D4"/>
        </right>
        <top style="thin">
          <color rgb="FFD4D4D4"/>
        </top>
        <bottom style="thin">
          <color rgb="FFD4D4D4"/>
        </bottom>
      </border>
    </dxf>
    <dxf>
      <fill>
        <patternFill>
          <bgColor rgb="FFF7F8BA"/>
        </patternFill>
      </fill>
      <border>
        <left style="thin">
          <color rgb="FFD4D4D4"/>
        </left>
        <right style="thin">
          <color auto="1"/>
        </right>
        <top style="thin">
          <color rgb="FFD4D4D4"/>
        </top>
        <bottom style="thin">
          <color rgb="FFD4D4D4"/>
        </bottom>
      </border>
    </dxf>
    <dxf>
      <fill>
        <patternFill>
          <bgColor rgb="FFF7F8BA"/>
        </patternFill>
      </fill>
      <border>
        <left style="thin">
          <color rgb="FFD4D4D4"/>
        </left>
        <right style="thin">
          <color rgb="FFD4D4D4"/>
        </right>
        <top style="thin">
          <color rgb="FFD4D4D4"/>
        </top>
        <bottom style="thin">
          <color rgb="FFD4D4D4"/>
        </bottom>
      </border>
    </dxf>
    <dxf>
      <fill>
        <patternFill>
          <bgColor rgb="FFF7F8BA"/>
        </patternFill>
      </fill>
      <border>
        <left style="thin">
          <color auto="1"/>
        </left>
        <right style="thin">
          <color rgb="FFD4D4D4"/>
        </right>
        <top style="thin">
          <color rgb="FFD4D4D4"/>
        </top>
        <bottom style="thin">
          <color rgb="FFD4D4D4"/>
        </bottom>
      </border>
    </dxf>
    <dxf>
      <fill>
        <patternFill>
          <bgColor rgb="FFF7F8BA"/>
        </patternFill>
      </fill>
      <border>
        <left style="thin">
          <color rgb="FFD4D4D4"/>
        </left>
        <right style="thin">
          <color theme="1"/>
        </right>
        <top style="thin">
          <color rgb="FFD4D4D4"/>
        </top>
        <bottom style="thin">
          <color rgb="FFD4D4D4"/>
        </bottom>
      </border>
    </dxf>
    <dxf>
      <fill>
        <patternFill>
          <bgColor rgb="FFF7F8BA"/>
        </patternFill>
      </fill>
      <border>
        <left style="thin">
          <color rgb="FFD4D4D4"/>
        </left>
        <right style="thin">
          <color auto="1"/>
        </right>
        <top style="thin">
          <color rgb="FFD4D4D4"/>
        </top>
        <bottom style="thin">
          <color rgb="FFD4D4D4"/>
        </bottom>
      </border>
    </dxf>
    <dxf>
      <fill>
        <patternFill>
          <bgColor rgb="FFFFB3B3"/>
        </patternFill>
      </fill>
      <border>
        <left style="thin">
          <color rgb="FFD4D4D4"/>
        </left>
        <right style="thin">
          <color rgb="FFD4D4D4"/>
        </right>
        <top style="thin">
          <color rgb="FFD4D4D4"/>
        </top>
        <bottom style="thin">
          <color rgb="FFD4D4D4"/>
        </bottom>
      </border>
    </dxf>
    <dxf>
      <fill>
        <patternFill>
          <bgColor rgb="FFF7F8BA"/>
        </patternFill>
      </fill>
      <border>
        <left style="thin">
          <color rgb="FFD4D4D4"/>
        </left>
        <right style="thin">
          <color rgb="FFD4D4D4"/>
        </right>
        <top style="thin">
          <color rgb="FFD4D4D4"/>
        </top>
        <bottom style="thin">
          <color rgb="FFD4D4D4"/>
        </bottom>
      </border>
    </dxf>
    <dxf>
      <fill>
        <patternFill>
          <bgColor rgb="FFF7F8BA"/>
        </patternFill>
      </fill>
      <border>
        <left style="thin">
          <color rgb="FFD4D4D4"/>
        </left>
        <right style="thin">
          <color rgb="FFD4D4D4"/>
        </right>
        <top style="thin">
          <color rgb="FFD4D4D4"/>
        </top>
        <bottom style="thin">
          <color rgb="FFD4D4D4"/>
        </bottom>
      </border>
    </dxf>
    <dxf>
      <fill>
        <patternFill>
          <bgColor rgb="FFF7F8BA"/>
        </patternFill>
      </fill>
      <border>
        <left style="thin">
          <color rgb="FFD4D4D4"/>
        </left>
        <right style="thin">
          <color rgb="FFD4D4D4"/>
        </right>
        <top style="thin">
          <color rgb="FFD4D4D4"/>
        </top>
        <bottom style="thin">
          <color rgb="FFD4D4D4"/>
        </bottom>
      </border>
    </dxf>
    <dxf>
      <fill>
        <patternFill>
          <bgColor rgb="FFF7F8BA"/>
        </patternFill>
      </fill>
      <border>
        <left style="thin">
          <color rgb="FFD4D4D4"/>
        </left>
        <right style="thin">
          <color rgb="FFD4D4D4"/>
        </right>
        <top style="thin">
          <color rgb="FFD4D4D4"/>
        </top>
        <bottom style="thin">
          <color rgb="FFD4D4D4"/>
        </bottom>
      </border>
    </dxf>
    <dxf>
      <fill>
        <patternFill>
          <bgColor rgb="FFFFB3B3"/>
        </patternFill>
      </fill>
      <border>
        <left style="thin">
          <color rgb="FFD4D4D4"/>
        </left>
        <right style="thin">
          <color rgb="FFD4D4D4"/>
        </right>
        <top style="thin">
          <color rgb="FFD4D4D4"/>
        </top>
        <bottom style="thin">
          <color rgb="FFD4D4D4"/>
        </bottom>
      </border>
    </dxf>
    <dxf>
      <fill>
        <patternFill>
          <bgColor rgb="FFFFB3B3"/>
        </patternFill>
      </fill>
      <border>
        <left style="thin">
          <color rgb="FFD4D4D4"/>
        </left>
        <right style="thin">
          <color rgb="FFD4D4D4"/>
        </right>
        <top style="thin">
          <color rgb="FFD4D4D4"/>
        </top>
        <bottom style="thin">
          <color rgb="FFD4D4D4"/>
        </bottom>
      </border>
    </dxf>
    <dxf>
      <fill>
        <patternFill>
          <bgColor rgb="FFF7F8BA"/>
        </patternFill>
      </fill>
      <border>
        <left style="thin">
          <color rgb="FFD4D4D4"/>
        </left>
        <right style="thin">
          <color rgb="FFD4D4D4"/>
        </right>
        <top style="thin">
          <color rgb="FFD4D4D4"/>
        </top>
        <bottom style="thin">
          <color rgb="FFD4D4D4"/>
        </bottom>
      </border>
    </dxf>
    <dxf>
      <font>
        <color theme="2" tint="-0.499984740745262"/>
      </font>
      <fill>
        <patternFill>
          <bgColor theme="2" tint="-0.499984740745262"/>
        </patternFill>
      </fill>
      <border>
        <left style="thin">
          <color rgb="FFD4D4D4"/>
        </left>
        <right style="thin">
          <color rgb="FFD4D4D4"/>
        </right>
        <top style="thin">
          <color rgb="FFD4D4D4"/>
        </top>
        <bottom style="thin">
          <color rgb="FFD4D4D4"/>
        </bottom>
      </border>
    </dxf>
    <dxf>
      <fill>
        <patternFill>
          <bgColor rgb="FFF7F8BA"/>
        </patternFill>
      </fill>
      <border>
        <left style="thin">
          <color rgb="FFD4D4D4"/>
        </left>
        <right style="thin">
          <color rgb="FFD4D4D4"/>
        </right>
        <top style="thin">
          <color rgb="FFD4D4D4"/>
        </top>
        <bottom style="thin">
          <color rgb="FFD4D4D4"/>
        </bottom>
      </border>
    </dxf>
    <dxf>
      <fill>
        <patternFill>
          <bgColor rgb="FFF7F8BA"/>
        </patternFill>
      </fill>
      <border>
        <left style="thin">
          <color rgb="FFD4D4D4"/>
        </left>
        <right style="thin">
          <color rgb="FFD4D4D4"/>
        </right>
        <top style="thin">
          <color rgb="FFD4D4D4"/>
        </top>
        <bottom style="thin">
          <color rgb="FFD4D4D4"/>
        </bottom>
      </border>
    </dxf>
    <dxf>
      <fill>
        <patternFill>
          <bgColor rgb="FFF7F8BA"/>
        </patternFill>
      </fill>
      <border>
        <left style="thin">
          <color rgb="FFD4D4D4"/>
        </left>
        <right style="thin">
          <color rgb="FFD4D4D4"/>
        </right>
        <top style="thin">
          <color rgb="FFD4D4D4"/>
        </top>
        <bottom style="thin">
          <color rgb="FFD4D4D4"/>
        </bottom>
      </border>
    </dxf>
    <dxf>
      <fill>
        <patternFill>
          <bgColor rgb="FFF7F8BA"/>
        </patternFill>
      </fill>
      <border>
        <left style="thin">
          <color rgb="FFD4D4D4"/>
        </left>
        <right style="thin">
          <color rgb="FFD4D4D4"/>
        </right>
        <top style="thin">
          <color rgb="FFD4D4D4"/>
        </top>
        <bottom style="thin">
          <color rgb="FFD4D4D4"/>
        </bottom>
      </border>
    </dxf>
    <dxf>
      <fill>
        <patternFill>
          <bgColor rgb="FFF7F8BA"/>
        </patternFill>
      </fill>
      <border>
        <left style="thin">
          <color rgb="FFD4D4D4"/>
        </left>
        <right style="thin">
          <color rgb="FFD4D4D4"/>
        </right>
        <top style="thin">
          <color rgb="FFD4D4D4"/>
        </top>
        <bottom style="thin">
          <color rgb="FFD4D4D4"/>
        </bottom>
      </border>
    </dxf>
    <dxf>
      <fill>
        <patternFill>
          <bgColor rgb="FFFFB3B3"/>
        </patternFill>
      </fill>
      <border>
        <left style="thin">
          <color rgb="FFD4D4D4"/>
        </left>
        <right style="thin">
          <color rgb="FFD4D4D4"/>
        </right>
        <top style="thin">
          <color rgb="FFD4D4D4"/>
        </top>
        <bottom style="thin">
          <color rgb="FFD4D4D4"/>
        </bottom>
      </border>
    </dxf>
    <dxf>
      <fill>
        <patternFill>
          <bgColor rgb="FFF7F8BA"/>
        </patternFill>
      </fill>
      <border>
        <left style="thin">
          <color rgb="FFD4D4D4"/>
        </left>
        <right style="thin">
          <color rgb="FFD4D4D4"/>
        </right>
        <top style="thin">
          <color rgb="FFD4D4D4"/>
        </top>
        <bottom style="thin">
          <color rgb="FFD4D4D4"/>
        </bottom>
      </border>
    </dxf>
    <dxf>
      <fill>
        <patternFill>
          <bgColor rgb="FFF7F8BA"/>
        </patternFill>
      </fill>
      <border>
        <left style="thin">
          <color rgb="FFD4D4D4"/>
        </left>
        <right style="thin">
          <color rgb="FFD4D4D4"/>
        </right>
        <top style="thin">
          <color rgb="FFD4D4D4"/>
        </top>
        <bottom style="thin">
          <color rgb="FFD4D4D4"/>
        </bottom>
      </border>
    </dxf>
    <dxf>
      <fill>
        <patternFill>
          <bgColor rgb="FFF7F8BA"/>
        </patternFill>
      </fill>
      <border>
        <left style="thin">
          <color rgb="FFD4D4D4"/>
        </left>
        <right style="thin">
          <color rgb="FFD4D4D4"/>
        </right>
        <top style="thin">
          <color rgb="FFD4D4D4"/>
        </top>
        <bottom style="thin">
          <color rgb="FFD4D4D4"/>
        </bottom>
      </border>
    </dxf>
    <dxf>
      <fill>
        <patternFill>
          <bgColor rgb="FFF7F8BA"/>
        </patternFill>
      </fill>
      <border>
        <left style="thin">
          <color rgb="FFD4D4D4"/>
        </left>
        <right style="thin">
          <color rgb="FFD4D4D4"/>
        </right>
        <top style="thin">
          <color rgb="FFD4D4D4"/>
        </top>
        <bottom style="thin">
          <color rgb="FFD4D4D4"/>
        </bottom>
      </border>
    </dxf>
    <dxf>
      <font>
        <color auto="1"/>
      </font>
      <fill>
        <patternFill>
          <bgColor rgb="FFFFB3B3"/>
        </patternFill>
      </fill>
      <border>
        <left style="thin">
          <color rgb="FFD4D4D4"/>
        </left>
        <right style="thin">
          <color rgb="FFD4D4D4"/>
        </right>
        <top style="thin">
          <color rgb="FFD4D4D4"/>
        </top>
        <bottom style="thin">
          <color rgb="FFD4D4D4"/>
        </bottom>
      </border>
    </dxf>
    <dxf>
      <font>
        <color auto="1"/>
      </font>
      <fill>
        <patternFill>
          <bgColor rgb="FFFFB3B3"/>
        </patternFill>
      </fill>
      <border>
        <left style="thin">
          <color rgb="FFD4D4D4"/>
        </left>
        <right style="thin">
          <color rgb="FFD4D4D4"/>
        </right>
        <top style="thin">
          <color rgb="FFD4D4D4"/>
        </top>
        <bottom style="thin">
          <color rgb="FFD4D4D4"/>
        </bottom>
      </border>
    </dxf>
    <dxf>
      <fill>
        <patternFill>
          <bgColor rgb="FFF7F8BA"/>
        </patternFill>
      </fill>
      <border>
        <left style="thin">
          <color rgb="FFD4D4D4"/>
        </left>
        <right style="thin">
          <color rgb="FFD4D4D4"/>
        </right>
        <top style="thin">
          <color rgb="FFD4D4D4"/>
        </top>
        <bottom style="thin">
          <color rgb="FFD4D4D4"/>
        </bottom>
      </border>
    </dxf>
    <dxf>
      <font>
        <color theme="2" tint="-0.499984740745262"/>
      </font>
      <fill>
        <patternFill patternType="solid">
          <fgColor auto="1"/>
          <bgColor theme="2" tint="-0.499984740745262"/>
        </patternFill>
      </fill>
      <border>
        <left style="thin">
          <color rgb="FFD4D4D4"/>
        </left>
        <right style="thin">
          <color rgb="FFD4D4D4"/>
        </right>
        <top style="thin">
          <color rgb="FFD4D4D4"/>
        </top>
        <bottom style="thin">
          <color rgb="FFD4D4D4"/>
        </bottom>
      </border>
    </dxf>
    <dxf>
      <fill>
        <patternFill>
          <bgColor rgb="FFFFB3B3"/>
        </patternFill>
      </fill>
      <border>
        <left style="thin">
          <color rgb="FFD4D4D4"/>
        </left>
        <right style="thin">
          <color rgb="FFD4D4D4"/>
        </right>
        <top style="thin">
          <color rgb="FFD4D4D4"/>
        </top>
        <bottom style="thin">
          <color rgb="FFD4D4D4"/>
        </bottom>
      </border>
    </dxf>
    <dxf>
      <fill>
        <patternFill>
          <bgColor rgb="FFF7F8BA"/>
        </patternFill>
      </fill>
      <border>
        <left style="thin">
          <color rgb="FFD4D4D4"/>
        </left>
        <right style="thin">
          <color rgb="FFD4D4D4"/>
        </right>
        <top style="thin">
          <color rgb="FFD4D4D4"/>
        </top>
        <bottom style="thin">
          <color rgb="FFD4D4D4"/>
        </bottom>
      </border>
    </dxf>
    <dxf>
      <fill>
        <patternFill>
          <bgColor rgb="FFF7F8BA"/>
        </patternFill>
      </fill>
      <border>
        <left style="thin">
          <color rgb="FFD4D4D4"/>
        </left>
        <right style="thin">
          <color rgb="FFD4D4D4"/>
        </right>
        <top style="thin">
          <color rgb="FFD4D4D4"/>
        </top>
        <bottom style="thin">
          <color rgb="FFD4D4D4"/>
        </bottom>
      </border>
    </dxf>
    <dxf>
      <fill>
        <patternFill>
          <bgColor rgb="FFF7F8BA"/>
        </patternFill>
      </fill>
      <border>
        <left style="thin">
          <color rgb="FFD4D4D4"/>
        </left>
        <right style="thin">
          <color rgb="FFD4D4D4"/>
        </right>
        <top style="thin">
          <color rgb="FFD4D4D4"/>
        </top>
        <bottom style="thin">
          <color rgb="FFD4D4D4"/>
        </bottom>
      </border>
    </dxf>
    <dxf>
      <fill>
        <patternFill>
          <bgColor rgb="FFF7F8BA"/>
        </patternFill>
      </fill>
      <border>
        <left style="thin">
          <color rgb="FFD4D4D4"/>
        </left>
        <right style="thin">
          <color rgb="FFD4D4D4"/>
        </right>
        <top style="thin">
          <color rgb="FFD4D4D4"/>
        </top>
        <bottom style="thin">
          <color rgb="FFD4D4D4"/>
        </bottom>
      </border>
    </dxf>
    <dxf>
      <fill>
        <patternFill>
          <bgColor rgb="FFFFB3B3"/>
        </patternFill>
      </fill>
      <border>
        <left style="thin">
          <color rgb="FFD4D4D4"/>
        </left>
        <right style="thin">
          <color rgb="FFD4D4D4"/>
        </right>
        <top style="thin">
          <color rgb="FFD4D4D4"/>
        </top>
        <bottom style="thin">
          <color rgb="FFD4D4D4"/>
        </bottom>
      </border>
    </dxf>
    <dxf>
      <fill>
        <patternFill>
          <bgColor rgb="FFF7F8BA"/>
        </patternFill>
      </fill>
      <border>
        <left style="thin">
          <color rgb="FFD4D4D4"/>
        </left>
        <right style="thin">
          <color rgb="FFD4D4D4"/>
        </right>
        <top style="thin">
          <color rgb="FFD4D4D4"/>
        </top>
        <bottom style="thin">
          <color rgb="FFD4D4D4"/>
        </bottom>
      </border>
    </dxf>
    <dxf>
      <fill>
        <patternFill>
          <bgColor rgb="FFFFB3B3"/>
        </patternFill>
      </fill>
      <border>
        <left style="thin">
          <color rgb="FFD4D4D4"/>
        </left>
        <right style="thin">
          <color rgb="FFD4D4D4"/>
        </right>
        <top style="thin">
          <color rgb="FFD4D4D4"/>
        </top>
        <bottom style="thin">
          <color rgb="FFD4D4D4"/>
        </bottom>
      </border>
    </dxf>
    <dxf>
      <font>
        <color rgb="FFFF0000"/>
      </font>
    </dxf>
    <dxf>
      <font>
        <color rgb="FF41828F"/>
      </font>
      <fill>
        <patternFill>
          <bgColor rgb="FF41828F"/>
        </patternFill>
      </fill>
      <border>
        <left style="thin">
          <color rgb="FFD4D4D4"/>
        </left>
        <right style="thin">
          <color rgb="FFD4D4D4"/>
        </right>
        <top style="thin">
          <color rgb="FFD4D4D4"/>
        </top>
        <bottom style="thin">
          <color rgb="FFD4D4D4"/>
        </bottom>
      </border>
    </dxf>
    <dxf>
      <fill>
        <patternFill>
          <bgColor rgb="FFF7F8BA"/>
        </patternFill>
      </fill>
      <border>
        <left style="thin">
          <color rgb="FFD4D4D4"/>
        </left>
        <right style="thin">
          <color rgb="FFD4D4D4"/>
        </right>
        <top style="thin">
          <color rgb="FFD4D4D4"/>
        </top>
        <bottom style="thin">
          <color rgb="FFD4D4D4"/>
        </bottom>
      </border>
    </dxf>
    <dxf>
      <fill>
        <patternFill>
          <bgColor rgb="FFFFB3B3"/>
        </patternFill>
      </fill>
      <border>
        <left style="thin">
          <color rgb="FFD4D4D4"/>
        </left>
        <right style="thin">
          <color rgb="FFD4D4D4"/>
        </right>
        <top style="thin">
          <color rgb="FFD4D4D4"/>
        </top>
        <bottom style="thin">
          <color rgb="FFD4D4D4"/>
        </bottom>
      </border>
    </dxf>
    <dxf>
      <fill>
        <patternFill>
          <bgColor rgb="FFF7F8BA"/>
        </patternFill>
      </fill>
      <border>
        <left style="thin">
          <color rgb="FFD4D4D4"/>
        </left>
        <right style="thin">
          <color rgb="FFD4D4D4"/>
        </right>
        <top style="thin">
          <color rgb="FFD4D4D4"/>
        </top>
        <bottom style="thin">
          <color rgb="FFD4D4D4"/>
        </bottom>
      </border>
    </dxf>
    <dxf>
      <fill>
        <patternFill>
          <bgColor rgb="FFF7F8BA"/>
        </patternFill>
      </fill>
      <border>
        <left style="thin">
          <color rgb="FFD4D4D4"/>
        </left>
        <right style="thin">
          <color rgb="FFD4D4D4"/>
        </right>
        <top style="thin">
          <color rgb="FFD4D4D4"/>
        </top>
        <bottom style="thin">
          <color rgb="FFD4D4D4"/>
        </bottom>
      </border>
    </dxf>
    <dxf>
      <font>
        <color rgb="FFFF0000"/>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rgb="FFFF0000"/>
      </font>
    </dxf>
  </dxfs>
  <tableStyles count="0" defaultTableStyle="TableStyleMedium2" defaultPivotStyle="PivotStyleLight16"/>
  <colors>
    <mruColors>
      <color rgb="FFBFDCE2"/>
      <color rgb="FFF7F8BA"/>
      <color rgb="FFD4D4D4"/>
      <color rgb="FFFFB3B3"/>
      <color rgb="FFDFDA00"/>
      <color rgb="FFFF6D6D"/>
      <color rgb="FFFFD5D5"/>
      <color rgb="FFFFB9B9"/>
      <color rgb="FF41828F"/>
      <color rgb="FF4A9C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IZ10"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biosearchtech.com/?utm_source=MGBForm&amp;utm_medium=ExcelOrderForms&amp;utm_campaign=OrderForms" TargetMode="External"/></Relationships>
</file>

<file path=xl/drawings/_rels/drawing3.xml.rels><?xml version="1.0" encoding="UTF-8" standalone="yes"?>
<Relationships xmlns="http://schemas.openxmlformats.org/package/2006/relationships"><Relationship Id="rId3" Type="http://schemas.openxmlformats.org/officeDocument/2006/relationships/hyperlink" Target="mailto:info@biosearchtech.com?subject=Scorpions%20Primers%20Excel%20Order%20Form%20Inquiry" TargetMode="External"/><Relationship Id="rId7" Type="http://schemas.openxmlformats.org/officeDocument/2006/relationships/hyperlink" Target="https://www.biosearchtech.com/products/pcr-reagents-kits-and-instruments/pcr-probes-and-assays/custom-dna-probes-for-qpcr/scorpions-primers?utm_source=ScorpionsForm&amp;utm_medium=ExcelOrderForms&amp;utm_campaign=OrderForms#?tab=product-list" TargetMode="External"/><Relationship Id="rId2" Type="http://schemas.openxmlformats.org/officeDocument/2006/relationships/hyperlink" Target="https://www.biosearchtech.com/support/resources/oligo-purification?utm_source=ScorpionsForm&amp;utm_medium=ExcelOrderForms&amp;utm_campaign=OrderForms" TargetMode="External"/><Relationship Id="rId1" Type="http://schemas.openxmlformats.org/officeDocument/2006/relationships/hyperlink" Target="https://www.biosearchtech.com/products/qpcr-and-snp-genotyping/scorpions-primers?utm_source=ScorpionsForm&amp;utm_medium=ExcelOrderForms&amp;utm_campaign=OrderForms" TargetMode="External"/><Relationship Id="rId6" Type="http://schemas.openxmlformats.org/officeDocument/2006/relationships/hyperlink" Target="https://www.biosearchtech.com/support/faqs/custom-oligonucleotides-modifications/what-are-wobbles?utm_source=ScorpionsForm&amp;utm_medium=ExcelOrderForms&amp;utm_campaign=OrderForms" TargetMode="External"/><Relationship Id="rId5" Type="http://schemas.openxmlformats.org/officeDocument/2006/relationships/hyperlink" Target="https://www.biosearchtech.com/upload-oligo-order-forms/9" TargetMode="External"/><Relationship Id="rId4" Type="http://schemas.openxmlformats.org/officeDocument/2006/relationships/hyperlink" Target="mailto:techsupport@biosearchtech.com?subject=Scorpions%20Primers%20Excel%20Order%20Form%20Inquiry" TargetMode="External"/></Relationships>
</file>

<file path=xl/drawings/_rels/drawing4.xml.rels><?xml version="1.0" encoding="UTF-8" standalone="yes"?>
<Relationships xmlns="http://schemas.openxmlformats.org/package/2006/relationships"><Relationship Id="rId1" Type="http://schemas.openxmlformats.org/officeDocument/2006/relationships/hyperlink" Target="https://www.biosearchtech.com/products/pcr-reagents-kits-and-instruments/pcr-probes-and-assays/paired-primer-and-probe-mixes/valumix-assays-gene-expression-qpcr"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xdr:col>
      <xdr:colOff>431801</xdr:colOff>
      <xdr:row>18</xdr:row>
      <xdr:rowOff>92075</xdr:rowOff>
    </xdr:from>
    <xdr:to>
      <xdr:col>5</xdr:col>
      <xdr:colOff>1026</xdr:colOff>
      <xdr:row>21</xdr:row>
      <xdr:rowOff>51239</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5149851" y="3063875"/>
          <a:ext cx="3544325" cy="498914"/>
        </a:xfrm>
        <a:prstGeom prst="rect">
          <a:avLst/>
        </a:prstGeom>
        <a:no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mc:AlternateContent xmlns:mc="http://schemas.openxmlformats.org/markup-compatibility/2006">
    <mc:Choice xmlns:a14="http://schemas.microsoft.com/office/drawing/2010/main" Requires="a14">
      <xdr:twoCellAnchor editAs="oneCell">
        <xdr:from>
          <xdr:col>4</xdr:col>
          <xdr:colOff>50800</xdr:colOff>
          <xdr:row>18</xdr:row>
          <xdr:rowOff>107950</xdr:rowOff>
        </xdr:from>
        <xdr:to>
          <xdr:col>4</xdr:col>
          <xdr:colOff>527050</xdr:colOff>
          <xdr:row>20</xdr:row>
          <xdr:rowOff>31750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20</xdr:row>
          <xdr:rowOff>0</xdr:rowOff>
        </xdr:from>
        <xdr:to>
          <xdr:col>4</xdr:col>
          <xdr:colOff>527050</xdr:colOff>
          <xdr:row>21</xdr:row>
          <xdr:rowOff>12700</xdr:rowOff>
        </xdr:to>
        <xdr:sp macro="" textlink="">
          <xdr:nvSpPr>
            <xdr:cNvPr id="1026" name="ImmediateOrder"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xdr:col>
      <xdr:colOff>1543050</xdr:colOff>
      <xdr:row>28</xdr:row>
      <xdr:rowOff>92075</xdr:rowOff>
    </xdr:from>
    <xdr:to>
      <xdr:col>3</xdr:col>
      <xdr:colOff>241300</xdr:colOff>
      <xdr:row>29</xdr:row>
      <xdr:rowOff>104861</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08400" y="5559425"/>
          <a:ext cx="1250950" cy="203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tx2"/>
              </a:solidFill>
              <a:latin typeface="Arial" panose="020B0604020202020204" pitchFamily="34" charset="0"/>
              <a:cs typeface="Arial" panose="020B0604020202020204" pitchFamily="34" charset="0"/>
            </a:rPr>
            <a:t>OR</a:t>
          </a:r>
        </a:p>
      </xdr:txBody>
    </xdr:sp>
    <xdr:clientData/>
  </xdr:twoCellAnchor>
  <xdr:twoCellAnchor editAs="oneCell">
    <xdr:from>
      <xdr:col>3</xdr:col>
      <xdr:colOff>914400</xdr:colOff>
      <xdr:row>2</xdr:row>
      <xdr:rowOff>38100</xdr:rowOff>
    </xdr:from>
    <xdr:to>
      <xdr:col>5</xdr:col>
      <xdr:colOff>171450</xdr:colOff>
      <xdr:row>5</xdr:row>
      <xdr:rowOff>63500</xdr:rowOff>
    </xdr:to>
    <xdr:pic>
      <xdr:nvPicPr>
        <xdr:cNvPr id="7" name="Picture 1">
          <a:hlinkClick xmlns:r="http://schemas.openxmlformats.org/officeDocument/2006/relationships" r:id="rId1"/>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8636" t="35184" r="20000" b="45578"/>
        <a:stretch>
          <a:fillRect/>
        </a:stretch>
      </xdr:blipFill>
      <xdr:spPr bwMode="auto">
        <a:xfrm>
          <a:off x="5632450" y="355600"/>
          <a:ext cx="3232150" cy="577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1460500</xdr:colOff>
      <xdr:row>0</xdr:row>
      <xdr:rowOff>222249</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0" y="0"/>
          <a:ext cx="1460500" cy="222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n-US" sz="1100" b="1">
              <a:solidFill>
                <a:schemeClr val="tx1">
                  <a:lumMod val="50000"/>
                  <a:lumOff val="50000"/>
                </a:schemeClr>
              </a:solidFill>
            </a:rPr>
            <a:t>Fill from left to right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73023</xdr:rowOff>
    </xdr:from>
    <xdr:to>
      <xdr:col>0</xdr:col>
      <xdr:colOff>0</xdr:colOff>
      <xdr:row>41</xdr:row>
      <xdr:rowOff>73025</xdr:rowOff>
    </xdr:to>
    <xdr:sp macro="" textlink="">
      <xdr:nvSpPr>
        <xdr:cNvPr id="2" name="Rectangle 1">
          <a:extLst>
            <a:ext uri="{FF2B5EF4-FFF2-40B4-BE49-F238E27FC236}">
              <a16:creationId xmlns:a16="http://schemas.microsoft.com/office/drawing/2014/main" id="{00000000-0008-0000-0200-000002000000}"/>
            </a:ext>
          </a:extLst>
        </xdr:cNvPr>
        <xdr:cNvSpPr/>
      </xdr:nvSpPr>
      <xdr:spPr>
        <a:xfrm>
          <a:off x="0" y="250823"/>
          <a:ext cx="0" cy="7366002"/>
        </a:xfrm>
        <a:prstGeom prst="rect">
          <a:avLst/>
        </a:prstGeom>
        <a:solidFill>
          <a:srgbClr val="F1F9FB"/>
        </a:solidFill>
        <a:ln w="3175">
          <a:solidFill>
            <a:srgbClr val="00778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ts val="1100"/>
            </a:lnSpc>
            <a:spcBef>
              <a:spcPts val="0"/>
            </a:spcBef>
            <a:spcAft>
              <a:spcPts val="0"/>
            </a:spcAft>
            <a:buClrTx/>
            <a:buSzTx/>
            <a:buFontTx/>
            <a:buNone/>
            <a:tabLst/>
            <a:defRPr/>
          </a:pPr>
          <a:r>
            <a:rPr kumimoji="0" lang="en-US" sz="1200" b="1" i="0" u="none" strike="noStrike" kern="0" cap="none" spc="0" normalizeH="0" baseline="0" noProof="0">
              <a:ln>
                <a:noFill/>
              </a:ln>
              <a:solidFill>
                <a:schemeClr val="tx2"/>
              </a:solidFill>
              <a:effectLst/>
              <a:uLnTx/>
              <a:uFillTx/>
              <a:latin typeface="Arial" panose="020B0604020202020204" pitchFamily="34" charset="0"/>
              <a:ea typeface="+mn-ea"/>
              <a:cs typeface="Arial" panose="020B0604020202020204" pitchFamily="34" charset="0"/>
            </a:rPr>
            <a:t>Instructions</a:t>
          </a:r>
        </a:p>
        <a:p>
          <a:pPr marL="0" marR="0" lvl="0" indent="0" algn="l" defTabSz="914400" eaLnBrk="1" fontAlgn="auto" latinLnBrk="0" hangingPunct="1">
            <a:lnSpc>
              <a:spcPts val="1100"/>
            </a:lnSpc>
            <a:spcBef>
              <a:spcPts val="0"/>
            </a:spcBef>
            <a:spcAft>
              <a:spcPts val="0"/>
            </a:spcAft>
            <a:buClrTx/>
            <a:buSzTx/>
            <a:buFontTx/>
            <a:buNone/>
            <a:tabLst/>
            <a:defRPr/>
          </a:pPr>
          <a:endParaRPr kumimoji="0" lang="en-US" sz="1200" b="1" i="0" u="none" strike="noStrike" kern="0" cap="none" spc="0" normalizeH="0" baseline="0" noProof="0">
            <a:ln>
              <a:noFill/>
            </a:ln>
            <a:solidFill>
              <a:srgbClr val="B81B20"/>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ts val="1000"/>
            </a:lnSpc>
            <a:spcBef>
              <a:spcPts val="0"/>
            </a:spcBef>
            <a:spcAft>
              <a:spcPts val="0"/>
            </a:spcAft>
            <a:buClrTx/>
            <a:buSzTx/>
            <a:buFontTx/>
            <a:buNone/>
            <a:tabLst/>
            <a:defRPr/>
          </a:pPr>
          <a:r>
            <a:rPr kumimoji="0" lang="en-US" sz="1000" b="1" i="0" u="none" strike="noStrike" kern="0" cap="none" spc="0" normalizeH="0" baseline="0" noProof="0">
              <a:ln>
                <a:noFill/>
              </a:ln>
              <a:solidFill>
                <a:schemeClr val="tx2"/>
              </a:solidFill>
              <a:effectLst/>
              <a:uLnTx/>
              <a:uFillTx/>
              <a:latin typeface="Arial" panose="020B0604020202020204" pitchFamily="34" charset="0"/>
              <a:ea typeface="+mn-ea"/>
              <a:cs typeface="Arial" panose="020B0604020202020204" pitchFamily="34" charset="0"/>
            </a:rPr>
            <a:t>Ordering probes</a:t>
          </a:r>
        </a:p>
        <a:p>
          <a:pPr marL="0" marR="0" lvl="0" indent="0" algn="l" defTabSz="914400" eaLnBrk="1" fontAlgn="auto" latinLnBrk="0" hangingPunct="1">
            <a:lnSpc>
              <a:spcPts val="1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Visit the </a:t>
          </a:r>
          <a:r>
            <a:rPr kumimoji="0" lang="en-US" sz="1000" b="1" i="0" u="sng" strike="noStrike" kern="0" cap="none" spc="0" normalizeH="0" baseline="0" noProof="0">
              <a:ln>
                <a:noFill/>
              </a:ln>
              <a:solidFill>
                <a:srgbClr val="333399"/>
              </a:solidFill>
              <a:effectLst/>
              <a:uLnTx/>
              <a:uFillTx/>
              <a:latin typeface="Arial" panose="020B0604020202020204" pitchFamily="34" charset="0"/>
              <a:ea typeface="+mn-ea"/>
              <a:cs typeface="Arial" panose="020B0604020202020204" pitchFamily="34" charset="0"/>
            </a:rPr>
            <a:t>Scorpions Primers</a:t>
          </a:r>
          <a:r>
            <a:rPr kumimoji="0" lang="en-US" sz="1000" b="1" i="0" u="none" strike="noStrike" kern="0" cap="none" spc="0" normalizeH="0" baseline="0" noProof="0">
              <a:ln>
                <a:noFill/>
              </a:ln>
              <a:solidFill>
                <a:srgbClr val="333399"/>
              </a:solidFill>
              <a:effectLst/>
              <a:uLnTx/>
              <a:uFillTx/>
              <a:latin typeface="Arial" panose="020B0604020202020204" pitchFamily="34" charset="0"/>
              <a:ea typeface="+mn-ea"/>
              <a:cs typeface="Arial" panose="020B0604020202020204" pitchFamily="34" charset="0"/>
            </a:rPr>
            <a:t> </a:t>
          </a: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webpage to review product details and specifications.  </a:t>
          </a:r>
        </a:p>
        <a:p>
          <a:pPr marL="0" marR="0" lvl="0" indent="0" algn="l" defTabSz="914400" eaLnBrk="1" fontAlgn="auto" latinLnBrk="0" hangingPunct="1">
            <a:lnSpc>
              <a:spcPts val="900"/>
            </a:lnSpc>
            <a:spcBef>
              <a:spcPts val="0"/>
            </a:spcBef>
            <a:spcAft>
              <a:spcPts val="0"/>
            </a:spcAft>
            <a:buClrTx/>
            <a:buSzTx/>
            <a:buFontTx/>
            <a:buNone/>
            <a:tabLst/>
            <a:defRPr/>
          </a:pPr>
          <a:endParaRPr kumimoji="0" lang="en-US" sz="1000" b="1" i="0" u="none" strike="noStrike" kern="0" cap="none" spc="0" normalizeH="0" baseline="0" noProof="0">
            <a:ln>
              <a:noFill/>
            </a:ln>
            <a:solidFill>
              <a:schemeClr val="tx2"/>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ts val="900"/>
            </a:lnSpc>
            <a:spcBef>
              <a:spcPts val="0"/>
            </a:spcBef>
            <a:spcAft>
              <a:spcPts val="0"/>
            </a:spcAft>
            <a:buClrTx/>
            <a:buSzTx/>
            <a:buFontTx/>
            <a:buNone/>
            <a:tabLst/>
            <a:defRPr/>
          </a:pPr>
          <a:r>
            <a:rPr kumimoji="0" lang="en-US" sz="1000" b="1" i="0" u="none" strike="noStrike" kern="0" cap="none" spc="0" normalizeH="0" baseline="0" noProof="0">
              <a:ln>
                <a:noFill/>
              </a:ln>
              <a:solidFill>
                <a:schemeClr val="tx2"/>
              </a:solidFill>
              <a:effectLst/>
              <a:uLnTx/>
              <a:uFillTx/>
              <a:latin typeface="Arial" panose="020B0604020202020204" pitchFamily="34" charset="0"/>
              <a:ea typeface="+mn-ea"/>
              <a:cs typeface="Arial" panose="020B0604020202020204" pitchFamily="34" charset="0"/>
            </a:rPr>
            <a:t>Ordering primers</a:t>
          </a:r>
        </a:p>
        <a:p>
          <a:pPr marL="0" marR="0" lvl="0" indent="0" algn="l" defTabSz="914400" eaLnBrk="1" fontAlgn="auto" latinLnBrk="0" hangingPunct="1">
            <a:lnSpc>
              <a:spcPts val="1000"/>
            </a:lnSpc>
            <a:spcBef>
              <a:spcPts val="0"/>
            </a:spcBef>
            <a:spcAft>
              <a:spcPts val="0"/>
            </a:spcAft>
            <a:buClrTx/>
            <a:buSzTx/>
            <a:buFontTx/>
            <a:buNone/>
            <a:tabLst/>
            <a:defRPr/>
          </a:pPr>
          <a:r>
            <a:rPr lang="en-US" sz="1000">
              <a:solidFill>
                <a:srgbClr val="000000"/>
              </a:solidFill>
              <a:effectLst/>
              <a:latin typeface="Helvetica"/>
              <a:ea typeface="Times New Roman"/>
            </a:rPr>
            <a:t>Reverse primer is optional.  You may leave the reverse primer blank.  If you wish to order only primers or more than one reverse primer per Scorpion, </a:t>
          </a: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then please use the </a:t>
          </a:r>
          <a:r>
            <a:rPr kumimoji="0" lang="en-US" sz="1000" b="1" i="0" u="sng" strike="noStrike" kern="0" cap="none" spc="0" normalizeH="0" baseline="0" noProof="0">
              <a:ln>
                <a:noFill/>
              </a:ln>
              <a:solidFill>
                <a:srgbClr val="333399"/>
              </a:solidFill>
              <a:effectLst/>
              <a:uLnTx/>
              <a:uFillTx/>
              <a:latin typeface="Arial" panose="020B0604020202020204" pitchFamily="34" charset="0"/>
              <a:ea typeface="+mn-ea"/>
              <a:cs typeface="Arial" panose="020B0604020202020204" pitchFamily="34" charset="0"/>
            </a:rPr>
            <a:t>custom oligo order form</a:t>
          </a: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t>
          </a:r>
        </a:p>
        <a:p>
          <a:pPr marL="0" marR="0" lvl="0" indent="0" algn="l" defTabSz="914400" eaLnBrk="1" fontAlgn="auto" latinLnBrk="0" hangingPunct="1">
            <a:lnSpc>
              <a:spcPts val="9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ts val="900"/>
            </a:lnSpc>
            <a:spcBef>
              <a:spcPts val="0"/>
            </a:spcBef>
            <a:spcAft>
              <a:spcPts val="0"/>
            </a:spcAft>
            <a:buClrTx/>
            <a:buSzTx/>
            <a:buFontTx/>
            <a:buNone/>
            <a:tabLst/>
            <a:defRPr/>
          </a:pPr>
          <a:r>
            <a:rPr kumimoji="0" lang="en-US" sz="1000" b="1" i="0" u="none" strike="noStrike" kern="0" cap="none" spc="0" normalizeH="0" baseline="0" noProof="0">
              <a:ln>
                <a:noFill/>
              </a:ln>
              <a:solidFill>
                <a:schemeClr val="tx2"/>
              </a:solidFill>
              <a:effectLst/>
              <a:uLnTx/>
              <a:uFillTx/>
              <a:latin typeface="Arial" panose="020B0604020202020204" pitchFamily="34" charset="0"/>
              <a:ea typeface="+mn-ea"/>
              <a:cs typeface="Arial" panose="020B0604020202020204" pitchFamily="34" charset="0"/>
            </a:rPr>
            <a:t>Building oligos with wobble/degenerate bases</a:t>
          </a:r>
          <a:br>
            <a:rPr kumimoji="0" lang="en-US" sz="10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To ensure the most efficient processing of your oligo, use </a:t>
          </a:r>
          <a:r>
            <a:rPr kumimoji="0" lang="en-US" sz="1000" b="1" i="0" u="sng" strike="noStrike" kern="0" cap="none" spc="0" normalizeH="0" baseline="0" noProof="0">
              <a:ln>
                <a:noFill/>
              </a:ln>
              <a:solidFill>
                <a:srgbClr val="333399"/>
              </a:solidFill>
              <a:effectLst/>
              <a:uLnTx/>
              <a:uFillTx/>
              <a:latin typeface="Arial" panose="020B0604020202020204" pitchFamily="34" charset="0"/>
              <a:ea typeface="+mn-ea"/>
              <a:cs typeface="Arial" panose="020B0604020202020204" pitchFamily="34" charset="0"/>
            </a:rPr>
            <a:t>IUPAC codes</a:t>
          </a: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e.g. B, D, H, Y, K, when entering wobble/degenerate bases in the Sequence Entry field instead of using parentheses, e.g. (A/G), (A/G/C/T), etc. </a:t>
          </a:r>
          <a:endParaRPr kumimoji="0" lang="en-US" sz="1000" b="1" i="0" u="none" strike="noStrike" kern="0" cap="none" spc="0" normalizeH="0" baseline="0" noProof="0">
            <a:ln>
              <a:noFill/>
            </a:ln>
            <a:solidFill>
              <a:srgbClr val="B81B20"/>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schemeClr val="tx2"/>
              </a:solidFill>
              <a:effectLst/>
              <a:uLnTx/>
              <a:uFillTx/>
              <a:latin typeface="Arial" panose="020B0604020202020204" pitchFamily="34" charset="0"/>
              <a:ea typeface="+mn-ea"/>
              <a:cs typeface="Arial" panose="020B0604020202020204" pitchFamily="34" charset="0"/>
            </a:rPr>
            <a:t>Ex. </a:t>
          </a: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5'-gat</a:t>
          </a:r>
          <a:r>
            <a:rPr kumimoji="0" lang="en-US" sz="10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W</a:t>
          </a: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tacagaga...-3' </a:t>
          </a:r>
          <a:r>
            <a:rPr kumimoji="0" lang="en-US" sz="2000" b="0" i="0" u="none" strike="noStrike" kern="0" cap="none" spc="0" normalizeH="0" baseline="0" noProof="0">
              <a:ln>
                <a:noFill/>
              </a:ln>
              <a:solidFill>
                <a:srgbClr val="00B050"/>
              </a:solidFill>
              <a:effectLst/>
              <a:uLnTx/>
              <a:uFillTx/>
              <a:latin typeface="Arial"/>
              <a:ea typeface="+mn-ea"/>
              <a:cs typeface="+mn-cs"/>
            </a:rPr>
            <a:t>✔</a:t>
          </a: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5'-gat</a:t>
          </a:r>
          <a:r>
            <a:rPr kumimoji="0" lang="en-US" sz="10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(A/T)</a:t>
          </a: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tacagaga...-3' </a:t>
          </a:r>
          <a:r>
            <a:rPr kumimoji="0" lang="en-US" sz="1600" b="1" i="0" u="none"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rPr>
            <a:t>X</a:t>
          </a:r>
        </a:p>
        <a:p>
          <a:pPr marL="0" marR="0" lvl="0" indent="0" algn="l" defTabSz="914400" eaLnBrk="1" fontAlgn="auto" latinLnBrk="0" hangingPunct="1">
            <a:lnSpc>
              <a:spcPts val="1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ts val="1000"/>
            </a:lnSpc>
            <a:spcBef>
              <a:spcPts val="0"/>
            </a:spcBef>
            <a:spcAft>
              <a:spcPts val="0"/>
            </a:spcAft>
            <a:buClrTx/>
            <a:buSzTx/>
            <a:buFontTx/>
            <a:buNone/>
            <a:tabLst/>
            <a:defRPr/>
          </a:pPr>
          <a:r>
            <a:rPr kumimoji="0" lang="en-US" sz="1000" b="1" i="0" u="none" strike="noStrike" kern="0" cap="none" spc="0" normalizeH="0" baseline="0" noProof="0">
              <a:ln>
                <a:noFill/>
              </a:ln>
              <a:solidFill>
                <a:schemeClr val="tx2"/>
              </a:solidFill>
              <a:effectLst/>
              <a:uLnTx/>
              <a:uFillTx/>
              <a:latin typeface="Arial" panose="020B0604020202020204" pitchFamily="34" charset="0"/>
              <a:ea typeface="+mn-ea"/>
              <a:cs typeface="Arial" panose="020B0604020202020204" pitchFamily="34" charset="0"/>
            </a:rPr>
            <a:t>Inosine bases</a:t>
          </a:r>
        </a:p>
        <a:p>
          <a:pPr marL="0" marR="0" lvl="0" indent="0" algn="l" defTabSz="914400" eaLnBrk="1" fontAlgn="auto" latinLnBrk="0" hangingPunct="1">
            <a:lnSpc>
              <a:spcPts val="1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 surcharge will be applied for every inosine base added to a sequence. Please indicate inosine bases within brackets: [i] or [I].</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schemeClr val="tx2"/>
              </a:solidFill>
              <a:effectLst/>
              <a:uLnTx/>
              <a:uFillTx/>
              <a:latin typeface="Arial" panose="020B0604020202020204" pitchFamily="34" charset="0"/>
              <a:ea typeface="+mn-ea"/>
              <a:cs typeface="Arial" panose="020B0604020202020204" pitchFamily="34" charset="0"/>
            </a:rPr>
            <a:t>Ex. </a:t>
          </a: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5'-atg</a:t>
          </a:r>
          <a:r>
            <a:rPr kumimoji="0" lang="en-US" sz="10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a:t>
          </a: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tagcta</a:t>
          </a:r>
          <a:r>
            <a:rPr kumimoji="0" lang="en-US" sz="10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a:t>
          </a: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ggt...-3' </a:t>
          </a:r>
          <a:r>
            <a:rPr kumimoji="0" lang="en-US" sz="2000" b="0" i="0" u="none" strike="noStrike" kern="0" cap="none" spc="0" normalizeH="0" baseline="0" noProof="0">
              <a:ln>
                <a:noFill/>
              </a:ln>
              <a:solidFill>
                <a:srgbClr val="00B050"/>
              </a:solidFill>
              <a:effectLst/>
              <a:uLnTx/>
              <a:uFillTx/>
              <a:latin typeface="Arial"/>
              <a:ea typeface="+mn-ea"/>
              <a:cs typeface="+mn-cs"/>
            </a:rPr>
            <a:t>✔</a:t>
          </a: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5'-atg</a:t>
          </a:r>
          <a:r>
            <a:rPr kumimoji="0" lang="en-US" sz="10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a:t>
          </a: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tagcta</a:t>
          </a:r>
          <a:r>
            <a:rPr kumimoji="0" lang="en-US" sz="10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a:t>
          </a: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ggt...-3' </a:t>
          </a:r>
          <a:r>
            <a:rPr kumimoji="0" lang="en-US" sz="1600" b="1" i="0" u="none"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rPr>
            <a:t>X</a:t>
          </a:r>
        </a:p>
        <a:p>
          <a:pPr marL="0" marR="0" lvl="0" indent="0" algn="l" defTabSz="914400" eaLnBrk="1" fontAlgn="auto" latinLnBrk="0" hangingPunct="1">
            <a:lnSpc>
              <a:spcPts val="900"/>
            </a:lnSpc>
            <a:spcBef>
              <a:spcPts val="0"/>
            </a:spcBef>
            <a:spcAft>
              <a:spcPts val="0"/>
            </a:spcAft>
            <a:buClrTx/>
            <a:buSzTx/>
            <a:buFontTx/>
            <a:buNone/>
            <a:tabLst/>
            <a:defRPr/>
          </a:pPr>
          <a:endParaRPr kumimoji="0" lang="en-US" sz="1000" b="1" i="0" u="none" strike="noStrike" kern="0" cap="none" spc="0" normalizeH="0" baseline="0" noProof="0">
            <a:ln>
              <a:noFill/>
            </a:ln>
            <a:solidFill>
              <a:srgbClr val="B81B20"/>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ts val="900"/>
            </a:lnSpc>
            <a:spcBef>
              <a:spcPts val="0"/>
            </a:spcBef>
            <a:spcAft>
              <a:spcPts val="0"/>
            </a:spcAft>
            <a:buClrTx/>
            <a:buSzTx/>
            <a:buFontTx/>
            <a:buNone/>
            <a:tabLst/>
            <a:defRPr/>
          </a:pPr>
          <a:r>
            <a:rPr kumimoji="0" lang="en-US" sz="1000" b="1" i="0" u="none" strike="noStrike" kern="0" cap="none" spc="0" normalizeH="0" baseline="0" noProof="0">
              <a:ln>
                <a:noFill/>
              </a:ln>
              <a:solidFill>
                <a:schemeClr val="tx2"/>
              </a:solidFill>
              <a:effectLst/>
              <a:uLnTx/>
              <a:uFillTx/>
              <a:latin typeface="Arial" panose="020B0604020202020204" pitchFamily="34" charset="0"/>
              <a:ea typeface="+mn-ea"/>
              <a:cs typeface="Arial" panose="020B0604020202020204" pitchFamily="34" charset="0"/>
            </a:rPr>
            <a:t>Probe delivered amounts*</a:t>
          </a:r>
          <a:r>
            <a:rPr kumimoji="0" lang="en-US" sz="1000" b="1" i="0" u="none" strike="noStrike" kern="0" cap="none" spc="0" normalizeH="0" baseline="0" noProof="0">
              <a:ln>
                <a:noFill/>
              </a:ln>
              <a:solidFill>
                <a:srgbClr val="B81B20"/>
              </a:solidFill>
              <a:effectLst/>
              <a:uLnTx/>
              <a:uFillTx/>
              <a:latin typeface="Arial" panose="020B0604020202020204" pitchFamily="34" charset="0"/>
              <a:ea typeface="+mn-ea"/>
              <a:cs typeface="Arial" panose="020B0604020202020204" pitchFamily="34" charset="0"/>
            </a:rPr>
            <a:t>	</a:t>
          </a:r>
        </a:p>
        <a:p>
          <a:pPr marL="0" marR="0" lvl="0" indent="0" algn="l" defTabSz="914400" eaLnBrk="1" fontAlgn="auto" latinLnBrk="0" hangingPunct="1">
            <a:lnSpc>
              <a:spcPts val="900"/>
            </a:lnSpc>
            <a:spcBef>
              <a:spcPts val="0"/>
            </a:spcBef>
            <a:spcAft>
              <a:spcPts val="0"/>
            </a:spcAft>
            <a:buClrTx/>
            <a:buSzTx/>
            <a:buFontTx/>
            <a:buNone/>
            <a:tabLst/>
            <a:defRPr/>
          </a:pPr>
          <a:r>
            <a:rPr kumimoji="0" lang="en-US" sz="1000" b="0" i="0" u="none" strike="noStrike" kern="0" cap="none" spc="0" normalizeH="0" baseline="0" noProof="0">
              <a:ln>
                <a:noFill/>
              </a:ln>
              <a:solidFill>
                <a:srgbClr val="272827"/>
              </a:solidFill>
              <a:effectLst/>
              <a:uLnTx/>
              <a:uFillTx/>
              <a:latin typeface="Arial" panose="020B0604020202020204" pitchFamily="34" charset="0"/>
              <a:ea typeface="+mn-ea"/>
              <a:cs typeface="Arial" panose="020B0604020202020204" pitchFamily="34" charset="0"/>
            </a:rPr>
            <a:t>M =  Provides &gt; 5 nmol delivered</a:t>
          </a:r>
        </a:p>
        <a:p>
          <a:pPr marL="0" marR="0" lvl="0" indent="0" algn="l" defTabSz="914400" eaLnBrk="1" fontAlgn="auto" latinLnBrk="0" hangingPunct="1">
            <a:lnSpc>
              <a:spcPts val="1000"/>
            </a:lnSpc>
            <a:spcBef>
              <a:spcPts val="0"/>
            </a:spcBef>
            <a:spcAft>
              <a:spcPts val="0"/>
            </a:spcAft>
            <a:buClrTx/>
            <a:buSzTx/>
            <a:buFontTx/>
            <a:buNone/>
            <a:tabLst/>
            <a:defRPr/>
          </a:pPr>
          <a:r>
            <a:rPr kumimoji="0" lang="en-US" sz="1000" b="0" i="0" u="none" strike="noStrike" kern="0" cap="none" spc="0" normalizeH="0" baseline="0" noProof="0">
              <a:ln>
                <a:noFill/>
              </a:ln>
              <a:solidFill>
                <a:srgbClr val="272827"/>
              </a:solidFill>
              <a:effectLst/>
              <a:uLnTx/>
              <a:uFillTx/>
              <a:latin typeface="Arial" panose="020B0604020202020204" pitchFamily="34" charset="0"/>
              <a:ea typeface="+mn-ea"/>
              <a:cs typeface="Arial" panose="020B0604020202020204" pitchFamily="34" charset="0"/>
            </a:rPr>
            <a:t>L  =  Provides &gt; 15 nmol delivered</a:t>
          </a:r>
        </a:p>
        <a:p>
          <a:pPr marL="0" marR="0" lvl="0" indent="0" algn="l" defTabSz="914400" eaLnBrk="1" fontAlgn="auto" latinLnBrk="0" hangingPunct="1">
            <a:lnSpc>
              <a:spcPts val="900"/>
            </a:lnSpc>
            <a:spcBef>
              <a:spcPts val="0"/>
            </a:spcBef>
            <a:spcAft>
              <a:spcPts val="0"/>
            </a:spcAft>
            <a:buClrTx/>
            <a:buSzTx/>
            <a:buFontTx/>
            <a:buNone/>
            <a:tabLst/>
            <a:defRPr/>
          </a:pPr>
          <a:endParaRPr kumimoji="0" lang="en-US" sz="1000" b="0" i="0" u="none" strike="noStrike" kern="0" cap="none" spc="0" normalizeH="0" baseline="0" noProof="0">
            <a:ln>
              <a:noFill/>
            </a:ln>
            <a:solidFill>
              <a:srgbClr val="272827"/>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ts val="1000"/>
            </a:lnSpc>
            <a:spcBef>
              <a:spcPts val="0"/>
            </a:spcBef>
            <a:spcAft>
              <a:spcPts val="0"/>
            </a:spcAft>
            <a:buClrTx/>
            <a:buSzTx/>
            <a:buFontTx/>
            <a:buNone/>
            <a:tabLst/>
            <a:defRPr/>
          </a:pPr>
          <a:r>
            <a:rPr kumimoji="0" lang="en-US" sz="1000" b="0" i="0" u="none" strike="noStrike" kern="0" cap="none" spc="0" normalizeH="0" baseline="0" noProof="0">
              <a:ln>
                <a:noFill/>
              </a:ln>
              <a:solidFill>
                <a:srgbClr val="272827"/>
              </a:solidFill>
              <a:effectLst/>
              <a:uLnTx/>
              <a:uFillTx/>
              <a:latin typeface="Arial" panose="020B0604020202020204" pitchFamily="34" charset="0"/>
              <a:ea typeface="+mn-ea"/>
              <a:cs typeface="Arial" panose="020B0604020202020204" pitchFamily="34" charset="0"/>
            </a:rPr>
            <a:t>*</a:t>
          </a:r>
          <a:r>
            <a:rPr lang="en-US" sz="1000" b="0" i="0" baseline="0">
              <a:solidFill>
                <a:sysClr val="windowText" lastClr="000000"/>
              </a:solidFill>
              <a:effectLst/>
              <a:latin typeface="Arial" panose="020B0604020202020204" pitchFamily="34" charset="0"/>
              <a:ea typeface="+mn-ea"/>
              <a:cs typeface="Arial" panose="020B0604020202020204" pitchFamily="34" charset="0"/>
            </a:rPr>
            <a:t>Actual amount delivered is determined by the fluorophore selection. </a:t>
          </a:r>
          <a:r>
            <a:rPr lang="en-US" sz="1000" b="1" i="0" u="sng" baseline="0">
              <a:solidFill>
                <a:srgbClr val="333399"/>
              </a:solidFill>
              <a:effectLst/>
              <a:latin typeface="Arial" panose="020B0604020202020204" pitchFamily="34" charset="0"/>
              <a:ea typeface="+mn-ea"/>
              <a:cs typeface="Arial" panose="020B0604020202020204" pitchFamily="34" charset="0"/>
            </a:rPr>
            <a:t>View the full list</a:t>
          </a:r>
          <a:r>
            <a:rPr lang="en-US" sz="1000" b="0" i="0" baseline="0">
              <a:solidFill>
                <a:sysClr val="windowText" lastClr="000000"/>
              </a:solidFill>
              <a:effectLst/>
              <a:latin typeface="Arial" panose="020B0604020202020204" pitchFamily="34" charset="0"/>
              <a:ea typeface="+mn-ea"/>
              <a:cs typeface="Arial" panose="020B0604020202020204" pitchFamily="34" charset="0"/>
            </a:rPr>
            <a:t> of fluorophore options and the corresponding amounts delivered.</a:t>
          </a:r>
          <a:endParaRPr lang="en-GB" sz="1000">
            <a:solidFill>
              <a:sysClr val="windowText" lastClr="000000"/>
            </a:solidFill>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ts val="900"/>
            </a:lnSpc>
            <a:spcBef>
              <a:spcPts val="0"/>
            </a:spcBef>
            <a:spcAft>
              <a:spcPts val="0"/>
            </a:spcAft>
            <a:buClrTx/>
            <a:buSzTx/>
            <a:buFontTx/>
            <a:buNone/>
            <a:tabLst/>
            <a:defRPr/>
          </a:pPr>
          <a:endParaRPr kumimoji="0" lang="en-US" sz="1000" b="0" i="0" u="none" strike="noStrike" kern="0" cap="none" spc="0" normalizeH="0" baseline="0" noProof="0">
            <a:ln>
              <a:noFill/>
            </a:ln>
            <a:solidFill>
              <a:srgbClr val="272827"/>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ts val="900"/>
            </a:lnSpc>
            <a:spcBef>
              <a:spcPts val="0"/>
            </a:spcBef>
            <a:spcAft>
              <a:spcPts val="0"/>
            </a:spcAft>
            <a:buClrTx/>
            <a:buSzTx/>
            <a:buFontTx/>
            <a:buNone/>
            <a:tabLst/>
            <a:defRPr/>
          </a:pPr>
          <a:endParaRPr kumimoji="0" lang="en-US" sz="1000" b="1" i="0" u="none" strike="noStrike" kern="0" cap="none" spc="0" normalizeH="0" baseline="0" noProof="0">
            <a:ln>
              <a:noFill/>
            </a:ln>
            <a:solidFill>
              <a:schemeClr val="tx2"/>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ts val="900"/>
            </a:lnSpc>
            <a:spcBef>
              <a:spcPts val="0"/>
            </a:spcBef>
            <a:spcAft>
              <a:spcPts val="0"/>
            </a:spcAft>
            <a:buClrTx/>
            <a:buSzTx/>
            <a:buFontTx/>
            <a:buNone/>
            <a:tabLst/>
            <a:defRPr/>
          </a:pPr>
          <a:r>
            <a:rPr kumimoji="0" lang="en-US" sz="1000" b="1" i="0" u="none" strike="noStrike" kern="0" cap="none" spc="0" normalizeH="0" baseline="0" noProof="0">
              <a:ln>
                <a:noFill/>
              </a:ln>
              <a:solidFill>
                <a:schemeClr val="tx2"/>
              </a:solidFill>
              <a:effectLst/>
              <a:uLnTx/>
              <a:uFillTx/>
              <a:latin typeface="Arial" panose="020B0604020202020204" pitchFamily="34" charset="0"/>
              <a:ea typeface="+mn-ea"/>
              <a:cs typeface="Arial" panose="020B0604020202020204" pitchFamily="34" charset="0"/>
            </a:rPr>
            <a:t>Primer delivered amounts</a:t>
          </a:r>
        </a:p>
        <a:p>
          <a:pPr marL="0" marR="0" lvl="0" indent="0" algn="l" defTabSz="914400" eaLnBrk="1" fontAlgn="auto" latinLnBrk="0" hangingPunct="1">
            <a:lnSpc>
              <a:spcPts val="1000"/>
            </a:lnSpc>
            <a:spcBef>
              <a:spcPts val="0"/>
            </a:spcBef>
            <a:spcAft>
              <a:spcPts val="0"/>
            </a:spcAft>
            <a:buClrTx/>
            <a:buSzTx/>
            <a:buFontTx/>
            <a:buNone/>
            <a:tabLst/>
            <a:defRPr/>
          </a:pPr>
          <a:r>
            <a:rPr kumimoji="0" lang="en-US" sz="1000" b="0" i="0" u="none" strike="noStrike" kern="0" cap="none" spc="0" normalizeH="0" baseline="0" noProof="0">
              <a:ln>
                <a:noFill/>
              </a:ln>
              <a:solidFill>
                <a:srgbClr val="272827"/>
              </a:solidFill>
              <a:effectLst/>
              <a:uLnTx/>
              <a:uFillTx/>
              <a:latin typeface="Arial" panose="020B0604020202020204" pitchFamily="34" charset="0"/>
              <a:ea typeface="+mn-ea"/>
              <a:cs typeface="Arial" panose="020B0604020202020204" pitchFamily="34" charset="0"/>
            </a:rPr>
            <a:t>M =  Provides &gt; 10 nmol delivered</a:t>
          </a:r>
        </a:p>
        <a:p>
          <a:pPr marL="0" marR="0" lvl="0" indent="0" algn="l" defTabSz="914400" eaLnBrk="1" fontAlgn="auto" latinLnBrk="0" hangingPunct="1">
            <a:lnSpc>
              <a:spcPts val="900"/>
            </a:lnSpc>
            <a:spcBef>
              <a:spcPts val="0"/>
            </a:spcBef>
            <a:spcAft>
              <a:spcPts val="0"/>
            </a:spcAft>
            <a:buClrTx/>
            <a:buSzTx/>
            <a:buFontTx/>
            <a:buNone/>
            <a:tabLst/>
            <a:defRPr/>
          </a:pPr>
          <a:r>
            <a:rPr kumimoji="0" lang="en-US" sz="1000" b="0" i="0" u="none" strike="noStrike" kern="0" cap="none" spc="0" normalizeH="0" baseline="0" noProof="0">
              <a:ln>
                <a:noFill/>
              </a:ln>
              <a:solidFill>
                <a:srgbClr val="272827"/>
              </a:solidFill>
              <a:effectLst/>
              <a:uLnTx/>
              <a:uFillTx/>
              <a:latin typeface="Arial" panose="020B0604020202020204" pitchFamily="34" charset="0"/>
              <a:ea typeface="+mn-ea"/>
              <a:cs typeface="Arial" panose="020B0604020202020204" pitchFamily="34" charset="0"/>
            </a:rPr>
            <a:t>L = Provides &gt; 30 nmol delivered</a:t>
          </a:r>
        </a:p>
        <a:p>
          <a:pPr marL="0" marR="0" lvl="0" indent="0" algn="l" defTabSz="914400" eaLnBrk="1" fontAlgn="auto" latinLnBrk="0" hangingPunct="1">
            <a:lnSpc>
              <a:spcPts val="1000"/>
            </a:lnSpc>
            <a:spcBef>
              <a:spcPts val="0"/>
            </a:spcBef>
            <a:spcAft>
              <a:spcPts val="0"/>
            </a:spcAft>
            <a:buClrTx/>
            <a:buSzTx/>
            <a:buFontTx/>
            <a:buNone/>
            <a:tabLst/>
            <a:defRPr/>
          </a:pPr>
          <a:endParaRPr kumimoji="0" lang="en-US" sz="1000" b="0" i="0" u="none" strike="noStrike" kern="0" cap="none" spc="0" normalizeH="0" baseline="0" noProof="0">
            <a:ln>
              <a:noFill/>
            </a:ln>
            <a:solidFill>
              <a:srgbClr val="272827"/>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ts val="900"/>
            </a:lnSpc>
            <a:spcBef>
              <a:spcPts val="0"/>
            </a:spcBef>
            <a:spcAft>
              <a:spcPts val="0"/>
            </a:spcAft>
            <a:buClrTx/>
            <a:buSzTx/>
            <a:buFontTx/>
            <a:buNone/>
            <a:tabLst/>
            <a:defRPr/>
          </a:pPr>
          <a:r>
            <a:rPr kumimoji="0" lang="en-US" sz="1000" b="1" i="0" u="none" strike="noStrike" kern="0" cap="none" spc="0" normalizeH="0" baseline="0" noProof="0">
              <a:ln>
                <a:noFill/>
              </a:ln>
              <a:solidFill>
                <a:schemeClr val="tx2"/>
              </a:solidFill>
              <a:effectLst/>
              <a:uLnTx/>
              <a:uFillTx/>
              <a:latin typeface="Arial" panose="020B0604020202020204" pitchFamily="34" charset="0"/>
              <a:ea typeface="+mn-ea"/>
              <a:cs typeface="Arial" panose="020B0604020202020204" pitchFamily="34" charset="0"/>
            </a:rPr>
            <a:t>Purification options</a:t>
          </a:r>
        </a:p>
        <a:p>
          <a:pPr marL="0" marR="0" lvl="0" indent="0" algn="l" defTabSz="914400" eaLnBrk="1" fontAlgn="auto" latinLnBrk="0" hangingPunct="1">
            <a:lnSpc>
              <a:spcPts val="1000"/>
            </a:lnSpc>
            <a:spcBef>
              <a:spcPts val="0"/>
            </a:spcBef>
            <a:spcAft>
              <a:spcPts val="0"/>
            </a:spcAft>
            <a:buClrTx/>
            <a:buSzTx/>
            <a:buFontTx/>
            <a:buNone/>
            <a:tabLst/>
            <a:defRPr/>
          </a:pPr>
          <a:r>
            <a:rPr kumimoji="0" lang="en-US" sz="1000" b="0" i="0" u="none" strike="noStrike" kern="0" cap="none" spc="0" normalizeH="0" baseline="0" noProof="0">
              <a:ln>
                <a:noFill/>
              </a:ln>
              <a:solidFill>
                <a:srgbClr val="272827"/>
              </a:solidFill>
              <a:effectLst/>
              <a:uLnTx/>
              <a:uFillTx/>
              <a:latin typeface="Arial" panose="020B0604020202020204" pitchFamily="34" charset="0"/>
              <a:ea typeface="+mn-ea"/>
              <a:cs typeface="Arial" panose="020B0604020202020204" pitchFamily="34" charset="0"/>
            </a:rPr>
            <a:t>Dual HPLC = Scorpions Probe and Primer, except if the seqeuence has wobbles</a:t>
          </a:r>
        </a:p>
        <a:p>
          <a:pPr marL="0" marR="0" lvl="0" indent="0" algn="l" defTabSz="914400" eaLnBrk="1" fontAlgn="auto" latinLnBrk="0" hangingPunct="1">
            <a:lnSpc>
              <a:spcPts val="900"/>
            </a:lnSpc>
            <a:spcBef>
              <a:spcPts val="0"/>
            </a:spcBef>
            <a:spcAft>
              <a:spcPts val="0"/>
            </a:spcAft>
            <a:buClrTx/>
            <a:buSzTx/>
            <a:buFontTx/>
            <a:buNone/>
            <a:tabLst/>
            <a:defRPr/>
          </a:pPr>
          <a:r>
            <a:rPr kumimoji="0" lang="en-US" sz="1000" b="0" i="0" u="none" strike="noStrike" kern="0" cap="none" spc="0" normalizeH="0" baseline="0" noProof="0">
              <a:ln>
                <a:noFill/>
              </a:ln>
              <a:solidFill>
                <a:srgbClr val="272827"/>
              </a:solidFill>
              <a:effectLst/>
              <a:uLnTx/>
              <a:uFillTx/>
              <a:latin typeface="Arial" panose="020B0604020202020204" pitchFamily="34" charset="0"/>
              <a:ea typeface="+mn-ea"/>
              <a:cs typeface="Arial" panose="020B0604020202020204" pitchFamily="34" charset="0"/>
            </a:rPr>
            <a:t>RP HPLC = Any sequence with wobbles</a:t>
          </a:r>
        </a:p>
        <a:p>
          <a:pPr marL="0" marR="0" lvl="0" indent="0" algn="l" defTabSz="914400" eaLnBrk="1" fontAlgn="auto" latinLnBrk="0" hangingPunct="1">
            <a:lnSpc>
              <a:spcPts val="900"/>
            </a:lnSpc>
            <a:spcBef>
              <a:spcPts val="0"/>
            </a:spcBef>
            <a:spcAft>
              <a:spcPts val="0"/>
            </a:spcAft>
            <a:buClrTx/>
            <a:buSzTx/>
            <a:buFontTx/>
            <a:buNone/>
            <a:tabLst/>
            <a:defRPr/>
          </a:pPr>
          <a:r>
            <a:rPr kumimoji="0" lang="en-US" sz="1000" b="0" i="0" u="none" strike="noStrike" kern="0" cap="none" spc="0" normalizeH="0" baseline="0" noProof="0">
              <a:ln>
                <a:noFill/>
              </a:ln>
              <a:solidFill>
                <a:srgbClr val="272827"/>
              </a:solidFill>
              <a:effectLst/>
              <a:uLnTx/>
              <a:uFillTx/>
              <a:latin typeface="Arial" panose="020B0604020202020204" pitchFamily="34" charset="0"/>
              <a:ea typeface="+mn-ea"/>
              <a:cs typeface="Arial" panose="020B0604020202020204" pitchFamily="34" charset="0"/>
            </a:rPr>
            <a:t>RPC = Reverse Primers</a:t>
          </a:r>
        </a:p>
        <a:p>
          <a:pPr marL="0" marR="0" lvl="0" indent="0" algn="l" defTabSz="914400" eaLnBrk="1" fontAlgn="auto" latinLnBrk="0" hangingPunct="1">
            <a:lnSpc>
              <a:spcPts val="1000"/>
            </a:lnSpc>
            <a:spcBef>
              <a:spcPts val="0"/>
            </a:spcBef>
            <a:spcAft>
              <a:spcPts val="0"/>
            </a:spcAft>
            <a:buClrTx/>
            <a:buSzTx/>
            <a:buFontTx/>
            <a:buNone/>
            <a:tabLst/>
            <a:defRPr/>
          </a:pPr>
          <a:endParaRPr kumimoji="0" lang="en-US" sz="1000" b="0" i="0" u="none" strike="noStrike" kern="0" cap="none" spc="0" normalizeH="0" baseline="0" noProof="0">
            <a:ln>
              <a:noFill/>
            </a:ln>
            <a:solidFill>
              <a:srgbClr val="272827"/>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ts val="900"/>
            </a:lnSpc>
            <a:spcBef>
              <a:spcPts val="0"/>
            </a:spcBef>
            <a:spcAft>
              <a:spcPts val="0"/>
            </a:spcAft>
            <a:buClrTx/>
            <a:buSzTx/>
            <a:buFontTx/>
            <a:buNone/>
            <a:tabLst/>
            <a:defRPr/>
          </a:pPr>
          <a:r>
            <a:rPr kumimoji="0" lang="en-US" sz="1000" b="0" i="0" u="none" strike="noStrike" kern="0" cap="none" spc="0" normalizeH="0" baseline="0" noProof="0">
              <a:ln>
                <a:noFill/>
              </a:ln>
              <a:solidFill>
                <a:srgbClr val="272827"/>
              </a:solidFill>
              <a:effectLst/>
              <a:uLnTx/>
              <a:uFillTx/>
              <a:latin typeface="Arial" panose="020B0604020202020204" pitchFamily="34" charset="0"/>
              <a:ea typeface="+mn-ea"/>
              <a:cs typeface="Arial" panose="020B0604020202020204" pitchFamily="34" charset="0"/>
            </a:rPr>
            <a:t>Learn more about our </a:t>
          </a:r>
          <a:r>
            <a:rPr kumimoji="0" lang="en-US" sz="1000" b="1" i="0" u="sng" strike="noStrike" kern="0" cap="none" spc="0" normalizeH="0" baseline="0" noProof="0">
              <a:ln>
                <a:noFill/>
              </a:ln>
              <a:solidFill>
                <a:srgbClr val="333399"/>
              </a:solidFill>
              <a:effectLst/>
              <a:uLnTx/>
              <a:uFillTx/>
              <a:latin typeface="Arial" panose="020B0604020202020204" pitchFamily="34" charset="0"/>
              <a:ea typeface="+mn-ea"/>
              <a:cs typeface="Arial" panose="020B0604020202020204" pitchFamily="34" charset="0"/>
            </a:rPr>
            <a:t>purification options</a:t>
          </a:r>
          <a:r>
            <a:rPr kumimoji="0" lang="en-US" sz="1000" b="0" i="0" u="none" strike="noStrike" kern="0" cap="none" spc="0" normalizeH="0" baseline="0" noProof="0">
              <a:ln>
                <a:noFill/>
              </a:ln>
              <a:solidFill>
                <a:srgbClr val="272827"/>
              </a:solidFill>
              <a:effectLst/>
              <a:uLnTx/>
              <a:uFillTx/>
              <a:latin typeface="Arial" panose="020B0604020202020204" pitchFamily="34" charset="0"/>
              <a:ea typeface="+mn-ea"/>
              <a:cs typeface="Arial" panose="020B0604020202020204" pitchFamily="34" charset="0"/>
            </a:rPr>
            <a:t>.</a:t>
          </a:r>
        </a:p>
        <a:p>
          <a:pPr marL="0" marR="0" lvl="0" indent="0" algn="l" defTabSz="914400" eaLnBrk="1" fontAlgn="auto" latinLnBrk="0" hangingPunct="1">
            <a:lnSpc>
              <a:spcPts val="1000"/>
            </a:lnSpc>
            <a:spcBef>
              <a:spcPts val="0"/>
            </a:spcBef>
            <a:spcAft>
              <a:spcPts val="0"/>
            </a:spcAft>
            <a:buClrTx/>
            <a:buSzTx/>
            <a:buFontTx/>
            <a:buNone/>
            <a:tabLst/>
            <a:defRPr/>
          </a:pPr>
          <a:endParaRPr kumimoji="0" lang="en-US" sz="1000" b="0" i="0" u="none" strike="noStrike" kern="0" cap="none" spc="0" normalizeH="0" baseline="0" noProof="0">
            <a:ln>
              <a:noFill/>
            </a:ln>
            <a:solidFill>
              <a:srgbClr val="272827"/>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ts val="900"/>
            </a:lnSpc>
            <a:spcBef>
              <a:spcPts val="0"/>
            </a:spcBef>
            <a:spcAft>
              <a:spcPts val="0"/>
            </a:spcAft>
            <a:buClrTx/>
            <a:buSzTx/>
            <a:buFontTx/>
            <a:buNone/>
            <a:tabLst/>
            <a:defRPr/>
          </a:pPr>
          <a:r>
            <a:rPr kumimoji="0" lang="en-US" sz="1000" b="1" i="0" u="none" strike="noStrike" kern="0" cap="none" spc="0" normalizeH="0" baseline="0" noProof="0">
              <a:ln>
                <a:noFill/>
              </a:ln>
              <a:solidFill>
                <a:schemeClr val="tx2"/>
              </a:solidFill>
              <a:effectLst/>
              <a:uLnTx/>
              <a:uFillTx/>
              <a:latin typeface="Arial" panose="020B0604020202020204" pitchFamily="34" charset="0"/>
              <a:ea typeface="+mn-ea"/>
              <a:cs typeface="Arial" panose="020B0604020202020204" pitchFamily="34" charset="0"/>
            </a:rPr>
            <a:t>Quantity</a:t>
          </a:r>
        </a:p>
        <a:p>
          <a:pPr marL="0" marR="0" lvl="0" indent="0" algn="l" defTabSz="914400" eaLnBrk="1" fontAlgn="auto" latinLnBrk="0" hangingPunct="1">
            <a:lnSpc>
              <a:spcPts val="1000"/>
            </a:lnSpc>
            <a:spcBef>
              <a:spcPts val="0"/>
            </a:spcBef>
            <a:spcAft>
              <a:spcPts val="0"/>
            </a:spcAft>
            <a:buClrTx/>
            <a:buSzTx/>
            <a:buFontTx/>
            <a:buNone/>
            <a:tabLst/>
            <a:defRPr/>
          </a:pPr>
          <a:r>
            <a:rPr kumimoji="0" lang="en-US" sz="1000" b="0" i="0" u="none" strike="noStrike" kern="0" cap="none" spc="0" normalizeH="0" baseline="0" noProof="0">
              <a:ln>
                <a:noFill/>
              </a:ln>
              <a:solidFill>
                <a:srgbClr val="272827"/>
              </a:solidFill>
              <a:effectLst/>
              <a:uLnTx/>
              <a:uFillTx/>
              <a:latin typeface="Arial" panose="020B0604020202020204" pitchFamily="34" charset="0"/>
              <a:ea typeface="+mn-ea"/>
              <a:cs typeface="Arial" panose="020B0604020202020204" pitchFamily="34" charset="0"/>
            </a:rPr>
            <a:t>Please specify the quantity (number of each oligo) in the notes field.</a:t>
          </a:r>
        </a:p>
        <a:p>
          <a:pPr marL="0" marR="0" lvl="0" indent="0" algn="l" defTabSz="914400" eaLnBrk="1" fontAlgn="auto" latinLnBrk="0" hangingPunct="1">
            <a:lnSpc>
              <a:spcPts val="900"/>
            </a:lnSpc>
            <a:spcBef>
              <a:spcPts val="0"/>
            </a:spcBef>
            <a:spcAft>
              <a:spcPts val="0"/>
            </a:spcAft>
            <a:buClrTx/>
            <a:buSzTx/>
            <a:buFontTx/>
            <a:buNone/>
            <a:tabLst/>
            <a:defRPr/>
          </a:pPr>
          <a:endParaRPr kumimoji="0" lang="en-US" sz="1000" b="0" i="0" u="none" strike="noStrike" kern="0" cap="none" spc="0" normalizeH="0" baseline="0" noProof="0">
            <a:ln>
              <a:noFill/>
            </a:ln>
            <a:solidFill>
              <a:srgbClr val="272827"/>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ts val="900"/>
            </a:lnSpc>
            <a:spcBef>
              <a:spcPts val="0"/>
            </a:spcBef>
            <a:spcAft>
              <a:spcPts val="0"/>
            </a:spcAft>
            <a:buClrTx/>
            <a:buSzTx/>
            <a:buFontTx/>
            <a:buNone/>
            <a:tabLst/>
            <a:defRPr/>
          </a:pPr>
          <a:r>
            <a:rPr kumimoji="0" lang="en-US" sz="1000" b="1" i="0" u="none" strike="noStrike" kern="0" cap="none" spc="0" normalizeH="0" baseline="0" noProof="0">
              <a:ln>
                <a:noFill/>
              </a:ln>
              <a:solidFill>
                <a:schemeClr val="tx2"/>
              </a:solidFill>
              <a:effectLst/>
              <a:uLnTx/>
              <a:uFillTx/>
              <a:latin typeface="Arial" panose="020B0604020202020204" pitchFamily="34" charset="0"/>
              <a:ea typeface="+mn-ea"/>
              <a:cs typeface="Arial" panose="020B0604020202020204" pitchFamily="34" charset="0"/>
            </a:rPr>
            <a:t>Questions?</a:t>
          </a:r>
        </a:p>
        <a:p>
          <a:pPr marL="0" marR="0" lvl="0" indent="0" algn="l" defTabSz="914400" eaLnBrk="1" fontAlgn="auto" latinLnBrk="0" hangingPunct="1">
            <a:lnSpc>
              <a:spcPts val="1000"/>
            </a:lnSpc>
            <a:spcBef>
              <a:spcPts val="0"/>
            </a:spcBef>
            <a:spcAft>
              <a:spcPts val="0"/>
            </a:spcAft>
            <a:buClrTx/>
            <a:buSzTx/>
            <a:buFontTx/>
            <a:buNone/>
            <a:tabLst/>
            <a:defRPr/>
          </a:pPr>
          <a:r>
            <a:rPr kumimoji="0" lang="en-US" sz="1000" b="0" i="0" u="none" strike="noStrike" kern="0" cap="none" spc="0" normalizeH="0" baseline="0" noProof="0">
              <a:ln>
                <a:noFill/>
              </a:ln>
              <a:solidFill>
                <a:srgbClr val="272827"/>
              </a:solidFill>
              <a:effectLst/>
              <a:uLnTx/>
              <a:uFillTx/>
              <a:latin typeface="Arial" panose="020B0604020202020204" pitchFamily="34" charset="0"/>
              <a:ea typeface="+mn-ea"/>
              <a:cs typeface="Arial" panose="020B0604020202020204" pitchFamily="34" charset="0"/>
            </a:rPr>
            <a:t>Customer Service: </a:t>
          </a:r>
          <a:r>
            <a:rPr kumimoji="0" lang="en-US" sz="1000" b="1" i="0" u="sng" strike="noStrike" kern="0" cap="none" spc="0" normalizeH="0" baseline="0" noProof="0">
              <a:ln>
                <a:noFill/>
              </a:ln>
              <a:solidFill>
                <a:srgbClr val="333399"/>
              </a:solidFill>
              <a:effectLst/>
              <a:uLnTx/>
              <a:uFillTx/>
              <a:latin typeface="Arial" panose="020B0604020202020204" pitchFamily="34" charset="0"/>
              <a:ea typeface="+mn-ea"/>
              <a:cs typeface="Arial" panose="020B0604020202020204" pitchFamily="34" charset="0"/>
            </a:rPr>
            <a:t>info@biosearchtech.com</a:t>
          </a:r>
          <a:r>
            <a:rPr kumimoji="0" lang="en-US" sz="1000" b="0" i="0" u="none" strike="noStrike" kern="0" cap="none" spc="0" normalizeH="0" baseline="0" noProof="0">
              <a:ln>
                <a:noFill/>
              </a:ln>
              <a:solidFill>
                <a:srgbClr val="272827"/>
              </a:solidFill>
              <a:effectLst/>
              <a:uLnTx/>
              <a:uFillTx/>
              <a:latin typeface="Arial" panose="020B0604020202020204" pitchFamily="34" charset="0"/>
              <a:ea typeface="+mn-ea"/>
              <a:cs typeface="Arial" panose="020B0604020202020204" pitchFamily="34" charset="0"/>
            </a:rPr>
            <a:t> </a:t>
          </a:r>
        </a:p>
        <a:p>
          <a:pPr marL="0" marR="0" lvl="0" indent="0" algn="l" defTabSz="914400" eaLnBrk="1" fontAlgn="auto" latinLnBrk="0" hangingPunct="1">
            <a:lnSpc>
              <a:spcPts val="900"/>
            </a:lnSpc>
            <a:spcBef>
              <a:spcPts val="0"/>
            </a:spcBef>
            <a:spcAft>
              <a:spcPts val="0"/>
            </a:spcAft>
            <a:buClrTx/>
            <a:buSzTx/>
            <a:buFontTx/>
            <a:buNone/>
            <a:tabLst/>
            <a:defRPr/>
          </a:pPr>
          <a:r>
            <a:rPr kumimoji="0" lang="en-US" sz="1000" b="0" i="0" u="none" strike="noStrike" kern="0" cap="none" spc="0" normalizeH="0" baseline="0" noProof="0">
              <a:ln>
                <a:noFill/>
              </a:ln>
              <a:solidFill>
                <a:srgbClr val="272827"/>
              </a:solidFill>
              <a:effectLst/>
              <a:uLnTx/>
              <a:uFillTx/>
              <a:latin typeface="Arial" panose="020B0604020202020204" pitchFamily="34" charset="0"/>
              <a:ea typeface="+mn-ea"/>
              <a:cs typeface="Arial" panose="020B0604020202020204" pitchFamily="34" charset="0"/>
            </a:rPr>
            <a:t>Technical Support: </a:t>
          </a:r>
          <a:r>
            <a:rPr kumimoji="0" lang="en-US" sz="1000" b="1" i="0" u="sng" strike="noStrike" kern="0" cap="none" spc="0" normalizeH="0" baseline="0" noProof="0">
              <a:ln>
                <a:noFill/>
              </a:ln>
              <a:solidFill>
                <a:srgbClr val="333399"/>
              </a:solidFill>
              <a:effectLst/>
              <a:uLnTx/>
              <a:uFillTx/>
              <a:latin typeface="Arial" panose="020B0604020202020204" pitchFamily="34" charset="0"/>
              <a:ea typeface="+mn-ea"/>
              <a:cs typeface="Arial" panose="020B0604020202020204" pitchFamily="34" charset="0"/>
            </a:rPr>
            <a:t>techsupport@biosearchtech.com</a:t>
          </a:r>
        </a:p>
      </xdr:txBody>
    </xdr:sp>
    <xdr:clientData/>
  </xdr:twoCellAnchor>
  <xdr:twoCellAnchor>
    <xdr:from>
      <xdr:col>0</xdr:col>
      <xdr:colOff>0</xdr:colOff>
      <xdr:row>4</xdr:row>
      <xdr:rowOff>41276</xdr:rowOff>
    </xdr:from>
    <xdr:to>
      <xdr:col>0</xdr:col>
      <xdr:colOff>0</xdr:colOff>
      <xdr:row>5</xdr:row>
      <xdr:rowOff>37974</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0" y="771526"/>
          <a:ext cx="0" cy="18084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0</xdr:col>
      <xdr:colOff>0</xdr:colOff>
      <xdr:row>23</xdr:row>
      <xdr:rowOff>92074</xdr:rowOff>
    </xdr:from>
    <xdr:to>
      <xdr:col>0</xdr:col>
      <xdr:colOff>0</xdr:colOff>
      <xdr:row>24</xdr:row>
      <xdr:rowOff>96156</xdr:rowOff>
    </xdr:to>
    <xdr:sp macro="" textlink="">
      <xdr:nvSpPr>
        <xdr:cNvPr id="4" name="Rectangle 3">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0" y="4321174"/>
          <a:ext cx="0" cy="18823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0</xdr:col>
      <xdr:colOff>0</xdr:colOff>
      <xdr:row>38</xdr:row>
      <xdr:rowOff>104775</xdr:rowOff>
    </xdr:from>
    <xdr:to>
      <xdr:col>0</xdr:col>
      <xdr:colOff>0</xdr:colOff>
      <xdr:row>39</xdr:row>
      <xdr:rowOff>92458</xdr:rowOff>
    </xdr:to>
    <xdr:sp macro="" textlink="">
      <xdr:nvSpPr>
        <xdr:cNvPr id="5" name="Rectangle 4">
          <a:hlinkClick xmlns:r="http://schemas.openxmlformats.org/officeDocument/2006/relationships" r:id="rId2"/>
          <a:extLst>
            <a:ext uri="{FF2B5EF4-FFF2-40B4-BE49-F238E27FC236}">
              <a16:creationId xmlns:a16="http://schemas.microsoft.com/office/drawing/2014/main" id="{00000000-0008-0000-0200-000005000000}"/>
            </a:ext>
          </a:extLst>
        </xdr:cNvPr>
        <xdr:cNvSpPr/>
      </xdr:nvSpPr>
      <xdr:spPr>
        <a:xfrm>
          <a:off x="0" y="7096125"/>
          <a:ext cx="0" cy="171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0</xdr:col>
      <xdr:colOff>0</xdr:colOff>
      <xdr:row>34</xdr:row>
      <xdr:rowOff>41275</xdr:rowOff>
    </xdr:from>
    <xdr:to>
      <xdr:col>0</xdr:col>
      <xdr:colOff>0</xdr:colOff>
      <xdr:row>35</xdr:row>
      <xdr:rowOff>191</xdr:rowOff>
    </xdr:to>
    <xdr:sp macro="" textlink="">
      <xdr:nvSpPr>
        <xdr:cNvPr id="6" name="Rectangle 5">
          <a:hlinkClick xmlns:r="http://schemas.openxmlformats.org/officeDocument/2006/relationships" r:id="rId3"/>
          <a:extLst>
            <a:ext uri="{FF2B5EF4-FFF2-40B4-BE49-F238E27FC236}">
              <a16:creationId xmlns:a16="http://schemas.microsoft.com/office/drawing/2014/main" id="{00000000-0008-0000-0200-000006000000}"/>
            </a:ext>
          </a:extLst>
        </xdr:cNvPr>
        <xdr:cNvSpPr/>
      </xdr:nvSpPr>
      <xdr:spPr>
        <a:xfrm>
          <a:off x="0" y="6296025"/>
          <a:ext cx="0" cy="1430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0</xdr:col>
      <xdr:colOff>0</xdr:colOff>
      <xdr:row>40</xdr:row>
      <xdr:rowOff>6351</xdr:rowOff>
    </xdr:from>
    <xdr:to>
      <xdr:col>0</xdr:col>
      <xdr:colOff>0</xdr:colOff>
      <xdr:row>40</xdr:row>
      <xdr:rowOff>95251</xdr:rowOff>
    </xdr:to>
    <xdr:sp macro="" textlink="">
      <xdr:nvSpPr>
        <xdr:cNvPr id="7" name="Rectangle 6">
          <a:hlinkClick xmlns:r="http://schemas.openxmlformats.org/officeDocument/2006/relationships" r:id="rId4"/>
          <a:extLst>
            <a:ext uri="{FF2B5EF4-FFF2-40B4-BE49-F238E27FC236}">
              <a16:creationId xmlns:a16="http://schemas.microsoft.com/office/drawing/2014/main" id="{00000000-0008-0000-0200-000007000000}"/>
            </a:ext>
          </a:extLst>
        </xdr:cNvPr>
        <xdr:cNvSpPr/>
      </xdr:nvSpPr>
      <xdr:spPr>
        <a:xfrm>
          <a:off x="0" y="7366001"/>
          <a:ext cx="0" cy="88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0</xdr:col>
      <xdr:colOff>0</xdr:colOff>
      <xdr:row>8</xdr:row>
      <xdr:rowOff>57149</xdr:rowOff>
    </xdr:from>
    <xdr:to>
      <xdr:col>0</xdr:col>
      <xdr:colOff>0</xdr:colOff>
      <xdr:row>9</xdr:row>
      <xdr:rowOff>41156</xdr:rowOff>
    </xdr:to>
    <xdr:sp macro="" textlink="">
      <xdr:nvSpPr>
        <xdr:cNvPr id="8" name="Rectangle 7">
          <a:hlinkClick xmlns:r="http://schemas.openxmlformats.org/officeDocument/2006/relationships" r:id="rId5"/>
          <a:extLst>
            <a:ext uri="{FF2B5EF4-FFF2-40B4-BE49-F238E27FC236}">
              <a16:creationId xmlns:a16="http://schemas.microsoft.com/office/drawing/2014/main" id="{00000000-0008-0000-0200-000008000000}"/>
            </a:ext>
          </a:extLst>
        </xdr:cNvPr>
        <xdr:cNvSpPr/>
      </xdr:nvSpPr>
      <xdr:spPr>
        <a:xfrm>
          <a:off x="0" y="1523999"/>
          <a:ext cx="0" cy="16815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0</xdr:col>
      <xdr:colOff>0</xdr:colOff>
      <xdr:row>10</xdr:row>
      <xdr:rowOff>104776</xdr:rowOff>
    </xdr:from>
    <xdr:to>
      <xdr:col>0</xdr:col>
      <xdr:colOff>0</xdr:colOff>
      <xdr:row>11</xdr:row>
      <xdr:rowOff>89264</xdr:rowOff>
    </xdr:to>
    <xdr:sp macro="" textlink="">
      <xdr:nvSpPr>
        <xdr:cNvPr id="9" name="Rectangle 8">
          <a:hlinkClick xmlns:r="http://schemas.openxmlformats.org/officeDocument/2006/relationships" r:id="rId6"/>
          <a:extLst>
            <a:ext uri="{FF2B5EF4-FFF2-40B4-BE49-F238E27FC236}">
              <a16:creationId xmlns:a16="http://schemas.microsoft.com/office/drawing/2014/main" id="{00000000-0008-0000-0200-000009000000}"/>
            </a:ext>
          </a:extLst>
        </xdr:cNvPr>
        <xdr:cNvSpPr/>
      </xdr:nvSpPr>
      <xdr:spPr>
        <a:xfrm>
          <a:off x="0" y="1939926"/>
          <a:ext cx="0" cy="16863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0</xdr:col>
      <xdr:colOff>0</xdr:colOff>
      <xdr:row>24</xdr:row>
      <xdr:rowOff>0</xdr:rowOff>
    </xdr:from>
    <xdr:to>
      <xdr:col>0</xdr:col>
      <xdr:colOff>0</xdr:colOff>
      <xdr:row>25</xdr:row>
      <xdr:rowOff>0</xdr:rowOff>
    </xdr:to>
    <xdr:sp macro="" textlink="">
      <xdr:nvSpPr>
        <xdr:cNvPr id="10" name="Rectangle 9">
          <a:hlinkClick xmlns:r="http://schemas.openxmlformats.org/officeDocument/2006/relationships" r:id="rId7"/>
          <a:extLst>
            <a:ext uri="{FF2B5EF4-FFF2-40B4-BE49-F238E27FC236}">
              <a16:creationId xmlns:a16="http://schemas.microsoft.com/office/drawing/2014/main" id="{00000000-0008-0000-0200-00000A000000}"/>
            </a:ext>
          </a:extLst>
        </xdr:cNvPr>
        <xdr:cNvSpPr/>
      </xdr:nvSpPr>
      <xdr:spPr>
        <a:xfrm>
          <a:off x="0" y="4413250"/>
          <a:ext cx="0" cy="1841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0</xdr:col>
      <xdr:colOff>0</xdr:colOff>
      <xdr:row>0</xdr:row>
      <xdr:rowOff>0</xdr:rowOff>
    </xdr:from>
    <xdr:to>
      <xdr:col>0</xdr:col>
      <xdr:colOff>1460500</xdr:colOff>
      <xdr:row>0</xdr:row>
      <xdr:rowOff>222249</xdr:rowOff>
    </xdr:to>
    <xdr:sp macro="" textlink="">
      <xdr:nvSpPr>
        <xdr:cNvPr id="13" name="TextBox 12">
          <a:extLst>
            <a:ext uri="{FF2B5EF4-FFF2-40B4-BE49-F238E27FC236}">
              <a16:creationId xmlns:a16="http://schemas.microsoft.com/office/drawing/2014/main" id="{00000000-0008-0000-0200-00000D000000}"/>
            </a:ext>
          </a:extLst>
        </xdr:cNvPr>
        <xdr:cNvSpPr txBox="1"/>
      </xdr:nvSpPr>
      <xdr:spPr>
        <a:xfrm>
          <a:off x="0" y="0"/>
          <a:ext cx="1460500" cy="222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n-US" sz="1100" b="1">
              <a:solidFill>
                <a:schemeClr val="tx1">
                  <a:lumMod val="50000"/>
                  <a:lumOff val="50000"/>
                </a:schemeClr>
              </a:solidFill>
            </a:rPr>
            <a:t>Fill from left to right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10</xdr:row>
      <xdr:rowOff>18596</xdr:rowOff>
    </xdr:from>
    <xdr:to>
      <xdr:col>0</xdr:col>
      <xdr:colOff>0</xdr:colOff>
      <xdr:row>10</xdr:row>
      <xdr:rowOff>182362</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300-000002000000}"/>
            </a:ext>
          </a:extLst>
        </xdr:cNvPr>
        <xdr:cNvSpPr txBox="1"/>
      </xdr:nvSpPr>
      <xdr:spPr>
        <a:xfrm>
          <a:off x="0" y="1987096"/>
          <a:ext cx="0" cy="1637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0</xdr:col>
      <xdr:colOff>0</xdr:colOff>
      <xdr:row>0</xdr:row>
      <xdr:rowOff>0</xdr:rowOff>
    </xdr:from>
    <xdr:to>
      <xdr:col>0</xdr:col>
      <xdr:colOff>1460500</xdr:colOff>
      <xdr:row>0</xdr:row>
      <xdr:rowOff>222249</xdr:rowOff>
    </xdr:to>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0" y="0"/>
          <a:ext cx="1460500" cy="222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n-US" sz="1100" b="1">
              <a:solidFill>
                <a:schemeClr val="tx1">
                  <a:lumMod val="50000"/>
                  <a:lumOff val="50000"/>
                </a:schemeClr>
              </a:solidFill>
            </a:rPr>
            <a:t>Fill from left to right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29</xdr:row>
      <xdr:rowOff>44450</xdr:rowOff>
    </xdr:from>
    <xdr:to>
      <xdr:col>0</xdr:col>
      <xdr:colOff>0</xdr:colOff>
      <xdr:row>35</xdr:row>
      <xdr:rowOff>38100</xdr:rowOff>
    </xdr:to>
    <xdr:grpSp>
      <xdr:nvGrpSpPr>
        <xdr:cNvPr id="2" name="Group 4">
          <a:extLst>
            <a:ext uri="{FF2B5EF4-FFF2-40B4-BE49-F238E27FC236}">
              <a16:creationId xmlns:a16="http://schemas.microsoft.com/office/drawing/2014/main" id="{00000000-0008-0000-0400-000002000000}"/>
            </a:ext>
          </a:extLst>
        </xdr:cNvPr>
        <xdr:cNvGrpSpPr>
          <a:grpSpLocks/>
        </xdr:cNvGrpSpPr>
      </xdr:nvGrpSpPr>
      <xdr:grpSpPr bwMode="auto">
        <a:xfrm>
          <a:off x="0" y="5123890"/>
          <a:ext cx="0" cy="931769"/>
          <a:chOff x="171450" y="5686425"/>
          <a:chExt cx="5362575" cy="1123950"/>
        </a:xfrm>
      </xdr:grpSpPr>
      <xdr:pic>
        <xdr:nvPicPr>
          <xdr:cNvPr id="3" name="Picture 9">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5686425"/>
            <a:ext cx="5353050"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Rectangle 9">
            <a:extLst>
              <a:ext uri="{FF2B5EF4-FFF2-40B4-BE49-F238E27FC236}">
                <a16:creationId xmlns:a16="http://schemas.microsoft.com/office/drawing/2014/main" id="{00000000-0008-0000-04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19500" y="5686425"/>
            <a:ext cx="19145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0</xdr:col>
      <xdr:colOff>1460500</xdr:colOff>
      <xdr:row>0</xdr:row>
      <xdr:rowOff>222249</xdr:rowOff>
    </xdr:to>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0" y="0"/>
          <a:ext cx="1460500" cy="222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n-US" sz="1100" b="1">
              <a:solidFill>
                <a:schemeClr val="tx1">
                  <a:lumMod val="50000"/>
                  <a:lumOff val="50000"/>
                </a:schemeClr>
              </a:solidFill>
            </a:rPr>
            <a:t>Fill from left to right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1460500</xdr:colOff>
      <xdr:row>0</xdr:row>
      <xdr:rowOff>222249</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0" y="0"/>
          <a:ext cx="1460500" cy="222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n-US" sz="1100" b="1">
              <a:solidFill>
                <a:schemeClr val="tx1">
                  <a:lumMod val="50000"/>
                  <a:lumOff val="50000"/>
                </a:schemeClr>
              </a:solidFill>
            </a:rPr>
            <a:t>Fill from left to right</a:t>
          </a:r>
        </a:p>
      </xdr:txBody>
    </xdr:sp>
    <xdr:clientData/>
  </xdr:twoCellAnchor>
</xdr:wsDr>
</file>

<file path=xl/theme/theme1.xml><?xml version="1.0" encoding="utf-8"?>
<a:theme xmlns:a="http://schemas.openxmlformats.org/drawingml/2006/main" name="Office Theme">
  <a:themeElements>
    <a:clrScheme name="LGC-2019">
      <a:dk1>
        <a:srgbClr val="000000"/>
      </a:dk1>
      <a:lt1>
        <a:srgbClr val="FFFFFF"/>
      </a:lt1>
      <a:dk2>
        <a:srgbClr val="00788A"/>
      </a:dk2>
      <a:lt2>
        <a:srgbClr val="BFDCE2"/>
      </a:lt2>
      <a:accent1>
        <a:srgbClr val="F7A800"/>
      </a:accent1>
      <a:accent2>
        <a:srgbClr val="C4D600"/>
      </a:accent2>
      <a:accent3>
        <a:srgbClr val="65CBC9"/>
      </a:accent3>
      <a:accent4>
        <a:srgbClr val="FF671B"/>
      </a:accent4>
      <a:accent5>
        <a:srgbClr val="6B1E74"/>
      </a:accent5>
      <a:accent6>
        <a:srgbClr val="77BC1F"/>
      </a:accent6>
      <a:hlink>
        <a:srgbClr val="00788A"/>
      </a:hlink>
      <a:folHlink>
        <a:srgbClr val="BFBFB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mailto:lys.eu@lgcgroup.com" TargetMode="External"/><Relationship Id="rId1" Type="http://schemas.openxmlformats.org/officeDocument/2006/relationships/hyperlink" Target="mailto:info@biosearchtech.com?subject=BHQ%20Probes%20Excel%20Order%20Form%20Inquiry"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81313-FEA1-4277-BC80-E9345033869E}">
  <sheetPr codeName="Sheet1">
    <tabColor rgb="FF41828F"/>
  </sheetPr>
  <dimension ref="B1:IZ53"/>
  <sheetViews>
    <sheetView zoomScale="80" zoomScaleNormal="80" workbookViewId="0">
      <selection activeCell="C10" sqref="C10"/>
    </sheetView>
  </sheetViews>
  <sheetFormatPr defaultColWidth="0" defaultRowHeight="0" customHeight="1" zeroHeight="1"/>
  <cols>
    <col min="1" max="1" width="5.75" style="1" customWidth="1"/>
    <col min="2" max="2" width="25.25" style="1" customWidth="1"/>
    <col min="3" max="3" width="36.58203125" style="1" customWidth="1"/>
    <col min="4" max="4" width="21.1640625" style="1" customWidth="1"/>
    <col min="5" max="5" width="35.75" style="1" customWidth="1"/>
    <col min="6" max="6" width="5.75" style="1" customWidth="1"/>
    <col min="7" max="256" width="0" style="1" hidden="1"/>
    <col min="257" max="257" width="5.75" style="1" customWidth="1"/>
    <col min="258" max="258" width="9.1640625" style="1" customWidth="1"/>
    <col min="259" max="259" width="22" style="1" bestFit="1" customWidth="1"/>
    <col min="260" max="260" width="33" style="1" bestFit="1" customWidth="1"/>
    <col min="261" max="261" width="35.75" style="1" customWidth="1"/>
    <col min="262" max="262" width="5.75" style="1" customWidth="1"/>
    <col min="263" max="512" width="0" style="1" hidden="1"/>
    <col min="513" max="513" width="5.75" style="1" customWidth="1"/>
    <col min="514" max="514" width="25.25" style="1" customWidth="1"/>
    <col min="515" max="515" width="36.58203125" style="1" customWidth="1"/>
    <col min="516" max="516" width="21.1640625" style="1" customWidth="1"/>
    <col min="517" max="517" width="35.75" style="1" customWidth="1"/>
    <col min="518" max="518" width="5.75" style="1" customWidth="1"/>
    <col min="519" max="768" width="0" style="1" hidden="1"/>
    <col min="769" max="769" width="5.75" style="1" customWidth="1"/>
    <col min="770" max="770" width="25.25" style="1" customWidth="1"/>
    <col min="771" max="771" width="36.58203125" style="1" customWidth="1"/>
    <col min="772" max="772" width="21.1640625" style="1" customWidth="1"/>
    <col min="773" max="773" width="35.75" style="1" customWidth="1"/>
    <col min="774" max="774" width="5.75" style="1" customWidth="1"/>
    <col min="775" max="1024" width="0" style="1" hidden="1"/>
    <col min="1025" max="1025" width="5.75" style="1" customWidth="1"/>
    <col min="1026" max="1026" width="25.25" style="1" customWidth="1"/>
    <col min="1027" max="1027" width="36.58203125" style="1" customWidth="1"/>
    <col min="1028" max="1028" width="21.1640625" style="1" customWidth="1"/>
    <col min="1029" max="1029" width="35.75" style="1" customWidth="1"/>
    <col min="1030" max="1030" width="5.75" style="1" customWidth="1"/>
    <col min="1031" max="1280" width="0" style="1" hidden="1"/>
    <col min="1281" max="1281" width="5.75" style="1" customWidth="1"/>
    <col min="1282" max="1282" width="25.25" style="1" customWidth="1"/>
    <col min="1283" max="1283" width="36.58203125" style="1" customWidth="1"/>
    <col min="1284" max="1284" width="21.1640625" style="1" customWidth="1"/>
    <col min="1285" max="1285" width="35.75" style="1" customWidth="1"/>
    <col min="1286" max="1286" width="5.75" style="1" customWidth="1"/>
    <col min="1287" max="1536" width="0" style="1" hidden="1"/>
    <col min="1537" max="1537" width="5.75" style="1" customWidth="1"/>
    <col min="1538" max="1538" width="25.25" style="1" customWidth="1"/>
    <col min="1539" max="1539" width="36.58203125" style="1" customWidth="1"/>
    <col min="1540" max="1540" width="21.1640625" style="1" customWidth="1"/>
    <col min="1541" max="1541" width="35.75" style="1" customWidth="1"/>
    <col min="1542" max="1542" width="5.75" style="1" customWidth="1"/>
    <col min="1543" max="1792" width="0" style="1" hidden="1"/>
    <col min="1793" max="1793" width="5.75" style="1" customWidth="1"/>
    <col min="1794" max="1794" width="25.25" style="1" customWidth="1"/>
    <col min="1795" max="1795" width="36.58203125" style="1" customWidth="1"/>
    <col min="1796" max="1796" width="21.1640625" style="1" customWidth="1"/>
    <col min="1797" max="1797" width="35.75" style="1" customWidth="1"/>
    <col min="1798" max="1798" width="5.75" style="1" customWidth="1"/>
    <col min="1799" max="2048" width="0" style="1" hidden="1"/>
    <col min="2049" max="2049" width="5.75" style="1" customWidth="1"/>
    <col min="2050" max="2050" width="25.25" style="1" customWidth="1"/>
    <col min="2051" max="2051" width="36.58203125" style="1" customWidth="1"/>
    <col min="2052" max="2052" width="21.1640625" style="1" customWidth="1"/>
    <col min="2053" max="2053" width="35.75" style="1" customWidth="1"/>
    <col min="2054" max="2054" width="5.75" style="1" customWidth="1"/>
    <col min="2055" max="2304" width="0" style="1" hidden="1"/>
    <col min="2305" max="2305" width="5.75" style="1" customWidth="1"/>
    <col min="2306" max="2306" width="25.25" style="1" customWidth="1"/>
    <col min="2307" max="2307" width="36.58203125" style="1" customWidth="1"/>
    <col min="2308" max="2308" width="21.1640625" style="1" customWidth="1"/>
    <col min="2309" max="2309" width="35.75" style="1" customWidth="1"/>
    <col min="2310" max="2310" width="5.75" style="1" customWidth="1"/>
    <col min="2311" max="2560" width="0" style="1" hidden="1"/>
    <col min="2561" max="2561" width="5.75" style="1" customWidth="1"/>
    <col min="2562" max="2562" width="25.25" style="1" customWidth="1"/>
    <col min="2563" max="2563" width="36.58203125" style="1" customWidth="1"/>
    <col min="2564" max="2564" width="21.1640625" style="1" customWidth="1"/>
    <col min="2565" max="2565" width="35.75" style="1" customWidth="1"/>
    <col min="2566" max="2566" width="5.75" style="1" customWidth="1"/>
    <col min="2567" max="2816" width="0" style="1" hidden="1"/>
    <col min="2817" max="2817" width="5.75" style="1" customWidth="1"/>
    <col min="2818" max="2818" width="25.25" style="1" customWidth="1"/>
    <col min="2819" max="2819" width="36.58203125" style="1" customWidth="1"/>
    <col min="2820" max="2820" width="21.1640625" style="1" customWidth="1"/>
    <col min="2821" max="2821" width="35.75" style="1" customWidth="1"/>
    <col min="2822" max="2822" width="5.75" style="1" customWidth="1"/>
    <col min="2823" max="3072" width="0" style="1" hidden="1"/>
    <col min="3073" max="3073" width="5.75" style="1" customWidth="1"/>
    <col min="3074" max="3074" width="25.25" style="1" customWidth="1"/>
    <col min="3075" max="3075" width="36.58203125" style="1" customWidth="1"/>
    <col min="3076" max="3076" width="21.1640625" style="1" customWidth="1"/>
    <col min="3077" max="3077" width="35.75" style="1" customWidth="1"/>
    <col min="3078" max="3078" width="5.75" style="1" customWidth="1"/>
    <col min="3079" max="3328" width="0" style="1" hidden="1"/>
    <col min="3329" max="3329" width="5.75" style="1" customWidth="1"/>
    <col min="3330" max="3330" width="25.25" style="1" customWidth="1"/>
    <col min="3331" max="3331" width="36.58203125" style="1" customWidth="1"/>
    <col min="3332" max="3332" width="21.1640625" style="1" customWidth="1"/>
    <col min="3333" max="3333" width="35.75" style="1" customWidth="1"/>
    <col min="3334" max="3334" width="5.75" style="1" customWidth="1"/>
    <col min="3335" max="3584" width="0" style="1" hidden="1"/>
    <col min="3585" max="3585" width="5.75" style="1" customWidth="1"/>
    <col min="3586" max="3586" width="25.25" style="1" customWidth="1"/>
    <col min="3587" max="3587" width="36.58203125" style="1" customWidth="1"/>
    <col min="3588" max="3588" width="21.1640625" style="1" customWidth="1"/>
    <col min="3589" max="3589" width="35.75" style="1" customWidth="1"/>
    <col min="3590" max="3590" width="5.75" style="1" customWidth="1"/>
    <col min="3591" max="3840" width="0" style="1" hidden="1"/>
    <col min="3841" max="3841" width="5.75" style="1" customWidth="1"/>
    <col min="3842" max="3842" width="25.25" style="1" customWidth="1"/>
    <col min="3843" max="3843" width="36.58203125" style="1" customWidth="1"/>
    <col min="3844" max="3844" width="21.1640625" style="1" customWidth="1"/>
    <col min="3845" max="3845" width="35.75" style="1" customWidth="1"/>
    <col min="3846" max="3846" width="5.75" style="1" customWidth="1"/>
    <col min="3847" max="4096" width="0" style="1" hidden="1"/>
    <col min="4097" max="4097" width="5.75" style="1" customWidth="1"/>
    <col min="4098" max="4098" width="25.25" style="1" customWidth="1"/>
    <col min="4099" max="4099" width="36.58203125" style="1" customWidth="1"/>
    <col min="4100" max="4100" width="21.1640625" style="1" customWidth="1"/>
    <col min="4101" max="4101" width="35.75" style="1" customWidth="1"/>
    <col min="4102" max="4102" width="5.75" style="1" customWidth="1"/>
    <col min="4103" max="4352" width="0" style="1" hidden="1"/>
    <col min="4353" max="4353" width="5.75" style="1" customWidth="1"/>
    <col min="4354" max="4354" width="25.25" style="1" customWidth="1"/>
    <col min="4355" max="4355" width="36.58203125" style="1" customWidth="1"/>
    <col min="4356" max="4356" width="21.1640625" style="1" customWidth="1"/>
    <col min="4357" max="4357" width="35.75" style="1" customWidth="1"/>
    <col min="4358" max="4358" width="5.75" style="1" customWidth="1"/>
    <col min="4359" max="4608" width="0" style="1" hidden="1"/>
    <col min="4609" max="4609" width="5.75" style="1" customWidth="1"/>
    <col min="4610" max="4610" width="25.25" style="1" customWidth="1"/>
    <col min="4611" max="4611" width="36.58203125" style="1" customWidth="1"/>
    <col min="4612" max="4612" width="21.1640625" style="1" customWidth="1"/>
    <col min="4613" max="4613" width="35.75" style="1" customWidth="1"/>
    <col min="4614" max="4614" width="5.75" style="1" customWidth="1"/>
    <col min="4615" max="4864" width="0" style="1" hidden="1"/>
    <col min="4865" max="4865" width="5.75" style="1" customWidth="1"/>
    <col min="4866" max="4866" width="25.25" style="1" customWidth="1"/>
    <col min="4867" max="4867" width="36.58203125" style="1" customWidth="1"/>
    <col min="4868" max="4868" width="21.1640625" style="1" customWidth="1"/>
    <col min="4869" max="4869" width="35.75" style="1" customWidth="1"/>
    <col min="4870" max="4870" width="5.75" style="1" customWidth="1"/>
    <col min="4871" max="5120" width="0" style="1" hidden="1"/>
    <col min="5121" max="5121" width="5.75" style="1" customWidth="1"/>
    <col min="5122" max="5122" width="25.25" style="1" customWidth="1"/>
    <col min="5123" max="5123" width="36.58203125" style="1" customWidth="1"/>
    <col min="5124" max="5124" width="21.1640625" style="1" customWidth="1"/>
    <col min="5125" max="5125" width="35.75" style="1" customWidth="1"/>
    <col min="5126" max="5126" width="5.75" style="1" customWidth="1"/>
    <col min="5127" max="5376" width="0" style="1" hidden="1"/>
    <col min="5377" max="5377" width="5.75" style="1" customWidth="1"/>
    <col min="5378" max="5378" width="25.25" style="1" customWidth="1"/>
    <col min="5379" max="5379" width="36.58203125" style="1" customWidth="1"/>
    <col min="5380" max="5380" width="21.1640625" style="1" customWidth="1"/>
    <col min="5381" max="5381" width="35.75" style="1" customWidth="1"/>
    <col min="5382" max="5382" width="5.75" style="1" customWidth="1"/>
    <col min="5383" max="5632" width="0" style="1" hidden="1"/>
    <col min="5633" max="5633" width="5.75" style="1" customWidth="1"/>
    <col min="5634" max="5634" width="25.25" style="1" customWidth="1"/>
    <col min="5635" max="5635" width="36.58203125" style="1" customWidth="1"/>
    <col min="5636" max="5636" width="21.1640625" style="1" customWidth="1"/>
    <col min="5637" max="5637" width="35.75" style="1" customWidth="1"/>
    <col min="5638" max="5638" width="5.75" style="1" customWidth="1"/>
    <col min="5639" max="5888" width="0" style="1" hidden="1"/>
    <col min="5889" max="5889" width="5.75" style="1" customWidth="1"/>
    <col min="5890" max="5890" width="25.25" style="1" customWidth="1"/>
    <col min="5891" max="5891" width="36.58203125" style="1" customWidth="1"/>
    <col min="5892" max="5892" width="21.1640625" style="1" customWidth="1"/>
    <col min="5893" max="5893" width="35.75" style="1" customWidth="1"/>
    <col min="5894" max="5894" width="5.75" style="1" customWidth="1"/>
    <col min="5895" max="6144" width="0" style="1" hidden="1"/>
    <col min="6145" max="6145" width="5.75" style="1" customWidth="1"/>
    <col min="6146" max="6146" width="25.25" style="1" customWidth="1"/>
    <col min="6147" max="6147" width="36.58203125" style="1" customWidth="1"/>
    <col min="6148" max="6148" width="21.1640625" style="1" customWidth="1"/>
    <col min="6149" max="6149" width="35.75" style="1" customWidth="1"/>
    <col min="6150" max="6150" width="5.75" style="1" customWidth="1"/>
    <col min="6151" max="6400" width="0" style="1" hidden="1"/>
    <col min="6401" max="6401" width="5.75" style="1" customWidth="1"/>
    <col min="6402" max="6402" width="25.25" style="1" customWidth="1"/>
    <col min="6403" max="6403" width="36.58203125" style="1" customWidth="1"/>
    <col min="6404" max="6404" width="21.1640625" style="1" customWidth="1"/>
    <col min="6405" max="6405" width="35.75" style="1" customWidth="1"/>
    <col min="6406" max="6406" width="5.75" style="1" customWidth="1"/>
    <col min="6407" max="6656" width="0" style="1" hidden="1"/>
    <col min="6657" max="6657" width="5.75" style="1" customWidth="1"/>
    <col min="6658" max="6658" width="25.25" style="1" customWidth="1"/>
    <col min="6659" max="6659" width="36.58203125" style="1" customWidth="1"/>
    <col min="6660" max="6660" width="21.1640625" style="1" customWidth="1"/>
    <col min="6661" max="6661" width="35.75" style="1" customWidth="1"/>
    <col min="6662" max="6662" width="5.75" style="1" customWidth="1"/>
    <col min="6663" max="6912" width="0" style="1" hidden="1"/>
    <col min="6913" max="6913" width="5.75" style="1" customWidth="1"/>
    <col min="6914" max="6914" width="25.25" style="1" customWidth="1"/>
    <col min="6915" max="6915" width="36.58203125" style="1" customWidth="1"/>
    <col min="6916" max="6916" width="21.1640625" style="1" customWidth="1"/>
    <col min="6917" max="6917" width="35.75" style="1" customWidth="1"/>
    <col min="6918" max="6918" width="5.75" style="1" customWidth="1"/>
    <col min="6919" max="7168" width="0" style="1" hidden="1"/>
    <col min="7169" max="7169" width="5.75" style="1" customWidth="1"/>
    <col min="7170" max="7170" width="25.25" style="1" customWidth="1"/>
    <col min="7171" max="7171" width="36.58203125" style="1" customWidth="1"/>
    <col min="7172" max="7172" width="21.1640625" style="1" customWidth="1"/>
    <col min="7173" max="7173" width="35.75" style="1" customWidth="1"/>
    <col min="7174" max="7174" width="5.75" style="1" customWidth="1"/>
    <col min="7175" max="7424" width="0" style="1" hidden="1"/>
    <col min="7425" max="7425" width="5.75" style="1" customWidth="1"/>
    <col min="7426" max="7426" width="25.25" style="1" customWidth="1"/>
    <col min="7427" max="7427" width="36.58203125" style="1" customWidth="1"/>
    <col min="7428" max="7428" width="21.1640625" style="1" customWidth="1"/>
    <col min="7429" max="7429" width="35.75" style="1" customWidth="1"/>
    <col min="7430" max="7430" width="5.75" style="1" customWidth="1"/>
    <col min="7431" max="7680" width="0" style="1" hidden="1"/>
    <col min="7681" max="7681" width="5.75" style="1" customWidth="1"/>
    <col min="7682" max="7682" width="25.25" style="1" customWidth="1"/>
    <col min="7683" max="7683" width="36.58203125" style="1" customWidth="1"/>
    <col min="7684" max="7684" width="21.1640625" style="1" customWidth="1"/>
    <col min="7685" max="7685" width="35.75" style="1" customWidth="1"/>
    <col min="7686" max="7686" width="5.75" style="1" customWidth="1"/>
    <col min="7687" max="7936" width="0" style="1" hidden="1"/>
    <col min="7937" max="7937" width="5.75" style="1" customWidth="1"/>
    <col min="7938" max="7938" width="25.25" style="1" customWidth="1"/>
    <col min="7939" max="7939" width="36.58203125" style="1" customWidth="1"/>
    <col min="7940" max="7940" width="21.1640625" style="1" customWidth="1"/>
    <col min="7941" max="7941" width="35.75" style="1" customWidth="1"/>
    <col min="7942" max="7942" width="5.75" style="1" customWidth="1"/>
    <col min="7943" max="8192" width="0" style="1" hidden="1"/>
    <col min="8193" max="8193" width="5.75" style="1" customWidth="1"/>
    <col min="8194" max="8194" width="25.25" style="1" customWidth="1"/>
    <col min="8195" max="8195" width="36.58203125" style="1" customWidth="1"/>
    <col min="8196" max="8196" width="21.1640625" style="1" customWidth="1"/>
    <col min="8197" max="8197" width="35.75" style="1" customWidth="1"/>
    <col min="8198" max="8198" width="5.75" style="1" customWidth="1"/>
    <col min="8199" max="8448" width="0" style="1" hidden="1"/>
    <col min="8449" max="8449" width="5.75" style="1" customWidth="1"/>
    <col min="8450" max="8450" width="25.25" style="1" customWidth="1"/>
    <col min="8451" max="8451" width="36.58203125" style="1" customWidth="1"/>
    <col min="8452" max="8452" width="21.1640625" style="1" customWidth="1"/>
    <col min="8453" max="8453" width="35.75" style="1" customWidth="1"/>
    <col min="8454" max="8454" width="5.75" style="1" customWidth="1"/>
    <col min="8455" max="8704" width="0" style="1" hidden="1"/>
    <col min="8705" max="8705" width="5.75" style="1" customWidth="1"/>
    <col min="8706" max="8706" width="25.25" style="1" customWidth="1"/>
    <col min="8707" max="8707" width="36.58203125" style="1" customWidth="1"/>
    <col min="8708" max="8708" width="21.1640625" style="1" customWidth="1"/>
    <col min="8709" max="8709" width="35.75" style="1" customWidth="1"/>
    <col min="8710" max="8710" width="5.75" style="1" customWidth="1"/>
    <col min="8711" max="8960" width="0" style="1" hidden="1"/>
    <col min="8961" max="8961" width="5.75" style="1" customWidth="1"/>
    <col min="8962" max="8962" width="25.25" style="1" customWidth="1"/>
    <col min="8963" max="8963" width="36.58203125" style="1" customWidth="1"/>
    <col min="8964" max="8964" width="21.1640625" style="1" customWidth="1"/>
    <col min="8965" max="8965" width="35.75" style="1" customWidth="1"/>
    <col min="8966" max="8966" width="5.75" style="1" customWidth="1"/>
    <col min="8967" max="9216" width="0" style="1" hidden="1"/>
    <col min="9217" max="9217" width="5.75" style="1" customWidth="1"/>
    <col min="9218" max="9218" width="25.25" style="1" customWidth="1"/>
    <col min="9219" max="9219" width="36.58203125" style="1" customWidth="1"/>
    <col min="9220" max="9220" width="21.1640625" style="1" customWidth="1"/>
    <col min="9221" max="9221" width="35.75" style="1" customWidth="1"/>
    <col min="9222" max="9222" width="5.75" style="1" customWidth="1"/>
    <col min="9223" max="9472" width="0" style="1" hidden="1"/>
    <col min="9473" max="9473" width="5.75" style="1" customWidth="1"/>
    <col min="9474" max="9474" width="25.25" style="1" customWidth="1"/>
    <col min="9475" max="9475" width="36.58203125" style="1" customWidth="1"/>
    <col min="9476" max="9476" width="21.1640625" style="1" customWidth="1"/>
    <col min="9477" max="9477" width="35.75" style="1" customWidth="1"/>
    <col min="9478" max="9478" width="5.75" style="1" customWidth="1"/>
    <col min="9479" max="9728" width="0" style="1" hidden="1"/>
    <col min="9729" max="9729" width="5.75" style="1" customWidth="1"/>
    <col min="9730" max="9730" width="25.25" style="1" customWidth="1"/>
    <col min="9731" max="9731" width="36.58203125" style="1" customWidth="1"/>
    <col min="9732" max="9732" width="21.1640625" style="1" customWidth="1"/>
    <col min="9733" max="9733" width="35.75" style="1" customWidth="1"/>
    <col min="9734" max="9734" width="5.75" style="1" customWidth="1"/>
    <col min="9735" max="9984" width="0" style="1" hidden="1"/>
    <col min="9985" max="9985" width="5.75" style="1" customWidth="1"/>
    <col min="9986" max="9986" width="25.25" style="1" customWidth="1"/>
    <col min="9987" max="9987" width="36.58203125" style="1" customWidth="1"/>
    <col min="9988" max="9988" width="21.1640625" style="1" customWidth="1"/>
    <col min="9989" max="9989" width="35.75" style="1" customWidth="1"/>
    <col min="9990" max="9990" width="5.75" style="1" customWidth="1"/>
    <col min="9991" max="10240" width="0" style="1" hidden="1"/>
    <col min="10241" max="10241" width="5.75" style="1" customWidth="1"/>
    <col min="10242" max="10242" width="25.25" style="1" customWidth="1"/>
    <col min="10243" max="10243" width="36.58203125" style="1" customWidth="1"/>
    <col min="10244" max="10244" width="21.1640625" style="1" customWidth="1"/>
    <col min="10245" max="10245" width="35.75" style="1" customWidth="1"/>
    <col min="10246" max="10246" width="5.75" style="1" customWidth="1"/>
    <col min="10247" max="10496" width="0" style="1" hidden="1"/>
    <col min="10497" max="10497" width="5.75" style="1" customWidth="1"/>
    <col min="10498" max="10498" width="25.25" style="1" customWidth="1"/>
    <col min="10499" max="10499" width="36.58203125" style="1" customWidth="1"/>
    <col min="10500" max="10500" width="21.1640625" style="1" customWidth="1"/>
    <col min="10501" max="10501" width="35.75" style="1" customWidth="1"/>
    <col min="10502" max="10502" width="5.75" style="1" customWidth="1"/>
    <col min="10503" max="10752" width="0" style="1" hidden="1"/>
    <col min="10753" max="10753" width="5.75" style="1" customWidth="1"/>
    <col min="10754" max="10754" width="25.25" style="1" customWidth="1"/>
    <col min="10755" max="10755" width="36.58203125" style="1" customWidth="1"/>
    <col min="10756" max="10756" width="21.1640625" style="1" customWidth="1"/>
    <col min="10757" max="10757" width="35.75" style="1" customWidth="1"/>
    <col min="10758" max="10758" width="5.75" style="1" customWidth="1"/>
    <col min="10759" max="11008" width="0" style="1" hidden="1"/>
    <col min="11009" max="11009" width="5.75" style="1" customWidth="1"/>
    <col min="11010" max="11010" width="25.25" style="1" customWidth="1"/>
    <col min="11011" max="11011" width="36.58203125" style="1" customWidth="1"/>
    <col min="11012" max="11012" width="21.1640625" style="1" customWidth="1"/>
    <col min="11013" max="11013" width="35.75" style="1" customWidth="1"/>
    <col min="11014" max="11014" width="5.75" style="1" customWidth="1"/>
    <col min="11015" max="11264" width="0" style="1" hidden="1"/>
    <col min="11265" max="11265" width="5.75" style="1" customWidth="1"/>
    <col min="11266" max="11266" width="25.25" style="1" customWidth="1"/>
    <col min="11267" max="11267" width="36.58203125" style="1" customWidth="1"/>
    <col min="11268" max="11268" width="21.1640625" style="1" customWidth="1"/>
    <col min="11269" max="11269" width="35.75" style="1" customWidth="1"/>
    <col min="11270" max="11270" width="5.75" style="1" customWidth="1"/>
    <col min="11271" max="11520" width="0" style="1" hidden="1"/>
    <col min="11521" max="11521" width="5.75" style="1" customWidth="1"/>
    <col min="11522" max="11522" width="25.25" style="1" customWidth="1"/>
    <col min="11523" max="11523" width="36.58203125" style="1" customWidth="1"/>
    <col min="11524" max="11524" width="21.1640625" style="1" customWidth="1"/>
    <col min="11525" max="11525" width="35.75" style="1" customWidth="1"/>
    <col min="11526" max="11526" width="5.75" style="1" customWidth="1"/>
    <col min="11527" max="11776" width="0" style="1" hidden="1"/>
    <col min="11777" max="11777" width="5.75" style="1" customWidth="1"/>
    <col min="11778" max="11778" width="25.25" style="1" customWidth="1"/>
    <col min="11779" max="11779" width="36.58203125" style="1" customWidth="1"/>
    <col min="11780" max="11780" width="21.1640625" style="1" customWidth="1"/>
    <col min="11781" max="11781" width="35.75" style="1" customWidth="1"/>
    <col min="11782" max="11782" width="5.75" style="1" customWidth="1"/>
    <col min="11783" max="12032" width="0" style="1" hidden="1"/>
    <col min="12033" max="12033" width="5.75" style="1" customWidth="1"/>
    <col min="12034" max="12034" width="25.25" style="1" customWidth="1"/>
    <col min="12035" max="12035" width="36.58203125" style="1" customWidth="1"/>
    <col min="12036" max="12036" width="21.1640625" style="1" customWidth="1"/>
    <col min="12037" max="12037" width="35.75" style="1" customWidth="1"/>
    <col min="12038" max="12038" width="5.75" style="1" customWidth="1"/>
    <col min="12039" max="12288" width="0" style="1" hidden="1"/>
    <col min="12289" max="12289" width="5.75" style="1" customWidth="1"/>
    <col min="12290" max="12290" width="25.25" style="1" customWidth="1"/>
    <col min="12291" max="12291" width="36.58203125" style="1" customWidth="1"/>
    <col min="12292" max="12292" width="21.1640625" style="1" customWidth="1"/>
    <col min="12293" max="12293" width="35.75" style="1" customWidth="1"/>
    <col min="12294" max="12294" width="5.75" style="1" customWidth="1"/>
    <col min="12295" max="12544" width="0" style="1" hidden="1"/>
    <col min="12545" max="12545" width="5.75" style="1" customWidth="1"/>
    <col min="12546" max="12546" width="25.25" style="1" customWidth="1"/>
    <col min="12547" max="12547" width="36.58203125" style="1" customWidth="1"/>
    <col min="12548" max="12548" width="21.1640625" style="1" customWidth="1"/>
    <col min="12549" max="12549" width="35.75" style="1" customWidth="1"/>
    <col min="12550" max="12550" width="5.75" style="1" customWidth="1"/>
    <col min="12551" max="12800" width="0" style="1" hidden="1"/>
    <col min="12801" max="12801" width="5.75" style="1" customWidth="1"/>
    <col min="12802" max="12802" width="25.25" style="1" customWidth="1"/>
    <col min="12803" max="12803" width="36.58203125" style="1" customWidth="1"/>
    <col min="12804" max="12804" width="21.1640625" style="1" customWidth="1"/>
    <col min="12805" max="12805" width="35.75" style="1" customWidth="1"/>
    <col min="12806" max="12806" width="5.75" style="1" customWidth="1"/>
    <col min="12807" max="13056" width="0" style="1" hidden="1"/>
    <col min="13057" max="13057" width="5.75" style="1" customWidth="1"/>
    <col min="13058" max="13058" width="25.25" style="1" customWidth="1"/>
    <col min="13059" max="13059" width="36.58203125" style="1" customWidth="1"/>
    <col min="13060" max="13060" width="21.1640625" style="1" customWidth="1"/>
    <col min="13061" max="13061" width="35.75" style="1" customWidth="1"/>
    <col min="13062" max="13062" width="5.75" style="1" customWidth="1"/>
    <col min="13063" max="13312" width="0" style="1" hidden="1"/>
    <col min="13313" max="13313" width="5.75" style="1" customWidth="1"/>
    <col min="13314" max="13314" width="25.25" style="1" customWidth="1"/>
    <col min="13315" max="13315" width="36.58203125" style="1" customWidth="1"/>
    <col min="13316" max="13316" width="21.1640625" style="1" customWidth="1"/>
    <col min="13317" max="13317" width="35.75" style="1" customWidth="1"/>
    <col min="13318" max="13318" width="5.75" style="1" customWidth="1"/>
    <col min="13319" max="13568" width="0" style="1" hidden="1"/>
    <col min="13569" max="13569" width="5.75" style="1" customWidth="1"/>
    <col min="13570" max="13570" width="25.25" style="1" customWidth="1"/>
    <col min="13571" max="13571" width="36.58203125" style="1" customWidth="1"/>
    <col min="13572" max="13572" width="21.1640625" style="1" customWidth="1"/>
    <col min="13573" max="13573" width="35.75" style="1" customWidth="1"/>
    <col min="13574" max="13574" width="5.75" style="1" customWidth="1"/>
    <col min="13575" max="13824" width="0" style="1" hidden="1"/>
    <col min="13825" max="13825" width="5.75" style="1" customWidth="1"/>
    <col min="13826" max="13826" width="25.25" style="1" customWidth="1"/>
    <col min="13827" max="13827" width="36.58203125" style="1" customWidth="1"/>
    <col min="13828" max="13828" width="21.1640625" style="1" customWidth="1"/>
    <col min="13829" max="13829" width="35.75" style="1" customWidth="1"/>
    <col min="13830" max="13830" width="5.75" style="1" customWidth="1"/>
    <col min="13831" max="14080" width="0" style="1" hidden="1"/>
    <col min="14081" max="14081" width="5.75" style="1" customWidth="1"/>
    <col min="14082" max="14082" width="25.25" style="1" customWidth="1"/>
    <col min="14083" max="14083" width="36.58203125" style="1" customWidth="1"/>
    <col min="14084" max="14084" width="21.1640625" style="1" customWidth="1"/>
    <col min="14085" max="14085" width="35.75" style="1" customWidth="1"/>
    <col min="14086" max="14086" width="5.75" style="1" customWidth="1"/>
    <col min="14087" max="14336" width="0" style="1" hidden="1"/>
    <col min="14337" max="14337" width="5.75" style="1" customWidth="1"/>
    <col min="14338" max="14338" width="25.25" style="1" customWidth="1"/>
    <col min="14339" max="14339" width="36.58203125" style="1" customWidth="1"/>
    <col min="14340" max="14340" width="21.1640625" style="1" customWidth="1"/>
    <col min="14341" max="14341" width="35.75" style="1" customWidth="1"/>
    <col min="14342" max="14342" width="5.75" style="1" customWidth="1"/>
    <col min="14343" max="14592" width="0" style="1" hidden="1"/>
    <col min="14593" max="14593" width="5.75" style="1" customWidth="1"/>
    <col min="14594" max="14594" width="25.25" style="1" customWidth="1"/>
    <col min="14595" max="14595" width="36.58203125" style="1" customWidth="1"/>
    <col min="14596" max="14596" width="21.1640625" style="1" customWidth="1"/>
    <col min="14597" max="14597" width="35.75" style="1" customWidth="1"/>
    <col min="14598" max="14598" width="5.75" style="1" customWidth="1"/>
    <col min="14599" max="14848" width="0" style="1" hidden="1"/>
    <col min="14849" max="14849" width="5.75" style="1" customWidth="1"/>
    <col min="14850" max="14850" width="25.25" style="1" customWidth="1"/>
    <col min="14851" max="14851" width="36.58203125" style="1" customWidth="1"/>
    <col min="14852" max="14852" width="21.1640625" style="1" customWidth="1"/>
    <col min="14853" max="14853" width="35.75" style="1" customWidth="1"/>
    <col min="14854" max="14854" width="5.75" style="1" customWidth="1"/>
    <col min="14855" max="15104" width="0" style="1" hidden="1"/>
    <col min="15105" max="15105" width="5.75" style="1" customWidth="1"/>
    <col min="15106" max="15106" width="25.25" style="1" customWidth="1"/>
    <col min="15107" max="15107" width="36.58203125" style="1" customWidth="1"/>
    <col min="15108" max="15108" width="21.1640625" style="1" customWidth="1"/>
    <col min="15109" max="15109" width="35.75" style="1" customWidth="1"/>
    <col min="15110" max="15110" width="5.75" style="1" customWidth="1"/>
    <col min="15111" max="15360" width="0" style="1" hidden="1"/>
    <col min="15361" max="15361" width="5.75" style="1" customWidth="1"/>
    <col min="15362" max="15362" width="25.25" style="1" customWidth="1"/>
    <col min="15363" max="15363" width="36.58203125" style="1" customWidth="1"/>
    <col min="15364" max="15364" width="21.1640625" style="1" customWidth="1"/>
    <col min="15365" max="15365" width="35.75" style="1" customWidth="1"/>
    <col min="15366" max="15366" width="5.75" style="1" customWidth="1"/>
    <col min="15367" max="15616" width="0" style="1" hidden="1"/>
    <col min="15617" max="15617" width="5.75" style="1" customWidth="1"/>
    <col min="15618" max="15618" width="25.25" style="1" customWidth="1"/>
    <col min="15619" max="15619" width="36.58203125" style="1" customWidth="1"/>
    <col min="15620" max="15620" width="21.1640625" style="1" customWidth="1"/>
    <col min="15621" max="15621" width="35.75" style="1" customWidth="1"/>
    <col min="15622" max="15622" width="5.75" style="1" customWidth="1"/>
    <col min="15623" max="15872" width="0" style="1" hidden="1"/>
    <col min="15873" max="15873" width="5.75" style="1" customWidth="1"/>
    <col min="15874" max="15874" width="25.25" style="1" customWidth="1"/>
    <col min="15875" max="15875" width="36.58203125" style="1" customWidth="1"/>
    <col min="15876" max="15876" width="21.1640625" style="1" customWidth="1"/>
    <col min="15877" max="15877" width="35.75" style="1" customWidth="1"/>
    <col min="15878" max="15878" width="5.75" style="1" customWidth="1"/>
    <col min="15879" max="16128" width="0" style="1" hidden="1"/>
    <col min="16129" max="16129" width="5.75" style="1" customWidth="1"/>
    <col min="16130" max="16130" width="25.25" style="1" customWidth="1"/>
    <col min="16131" max="16131" width="36.58203125" style="1" customWidth="1"/>
    <col min="16132" max="16132" width="21.1640625" style="1" customWidth="1"/>
    <col min="16133" max="16133" width="35.75" style="1" customWidth="1"/>
    <col min="16134" max="16134" width="5.75" style="1" customWidth="1"/>
    <col min="16135" max="16384" width="0" style="1" hidden="1"/>
  </cols>
  <sheetData>
    <row r="1" spans="2:260" ht="12.5"/>
    <row r="2" spans="2:260" ht="12.5"/>
    <row r="3" spans="2:260" ht="18">
      <c r="B3" s="126" t="s">
        <v>617</v>
      </c>
    </row>
    <row r="4" spans="2:260" ht="12.5"/>
    <row r="5" spans="2:260" ht="13">
      <c r="B5" s="127"/>
    </row>
    <row r="6" spans="2:260" ht="12.5"/>
    <row r="7" spans="2:260" ht="12.5">
      <c r="C7" s="298" t="s">
        <v>739</v>
      </c>
      <c r="D7" s="299"/>
      <c r="E7" s="299"/>
    </row>
    <row r="8" spans="2:260" ht="12.5">
      <c r="C8" s="299"/>
      <c r="D8" s="299"/>
      <c r="E8" s="299"/>
    </row>
    <row r="9" spans="2:260" s="128" customFormat="1" ht="15.5">
      <c r="B9" s="128" t="s">
        <v>0</v>
      </c>
      <c r="C9" s="129"/>
      <c r="D9" s="130" t="s">
        <v>1</v>
      </c>
    </row>
    <row r="10" spans="2:260" ht="12.5">
      <c r="B10" s="131" t="s">
        <v>2</v>
      </c>
      <c r="C10" s="134"/>
      <c r="D10" s="131" t="s">
        <v>2</v>
      </c>
      <c r="E10" s="134"/>
      <c r="IZ10" s="260" t="b">
        <v>0</v>
      </c>
    </row>
    <row r="11" spans="2:260" ht="12.5">
      <c r="B11" s="131" t="s">
        <v>3</v>
      </c>
      <c r="C11" s="134"/>
      <c r="D11" s="131" t="s">
        <v>3</v>
      </c>
      <c r="E11" s="134"/>
    </row>
    <row r="12" spans="2:260" ht="12.5">
      <c r="B12" s="131" t="s">
        <v>4</v>
      </c>
      <c r="C12" s="134"/>
      <c r="D12" s="131" t="s">
        <v>4</v>
      </c>
      <c r="E12" s="134"/>
    </row>
    <row r="13" spans="2:260" ht="12.5">
      <c r="B13" s="131" t="s">
        <v>5</v>
      </c>
      <c r="C13" s="134"/>
      <c r="D13" s="131" t="s">
        <v>5</v>
      </c>
      <c r="E13" s="134"/>
    </row>
    <row r="14" spans="2:260" ht="12.5">
      <c r="B14" s="131" t="s">
        <v>6</v>
      </c>
      <c r="C14" s="134"/>
      <c r="D14" s="131" t="s">
        <v>6</v>
      </c>
      <c r="E14" s="134"/>
    </row>
    <row r="15" spans="2:260" ht="12.5">
      <c r="B15" s="131" t="s">
        <v>7</v>
      </c>
      <c r="C15" s="134"/>
      <c r="D15" s="131" t="s">
        <v>7</v>
      </c>
      <c r="E15" s="134"/>
    </row>
    <row r="16" spans="2:260" ht="12.5">
      <c r="B16" s="131" t="s">
        <v>8</v>
      </c>
      <c r="C16" s="134"/>
      <c r="D16" s="131" t="s">
        <v>8</v>
      </c>
      <c r="E16" s="134"/>
    </row>
    <row r="17" spans="2:5" ht="12.5">
      <c r="B17" s="131" t="s">
        <v>9</v>
      </c>
      <c r="C17" s="134"/>
      <c r="D17" s="131" t="s">
        <v>9</v>
      </c>
      <c r="E17" s="134"/>
    </row>
    <row r="18" spans="2:5" ht="12.5">
      <c r="B18" s="132" t="s">
        <v>10</v>
      </c>
      <c r="D18" s="132" t="s">
        <v>10</v>
      </c>
    </row>
    <row r="19" spans="2:5" ht="12.5"/>
    <row r="20" spans="2:5" ht="15" customHeight="1">
      <c r="B20" s="133" t="s">
        <v>11</v>
      </c>
      <c r="C20" s="134"/>
      <c r="D20" s="164" t="s">
        <v>12</v>
      </c>
      <c r="E20" s="135" t="s">
        <v>13</v>
      </c>
    </row>
    <row r="21" spans="2:5" ht="15" customHeight="1">
      <c r="C21" s="259" t="s">
        <v>754</v>
      </c>
      <c r="D21" s="165" t="s">
        <v>14</v>
      </c>
      <c r="E21" s="136" t="s">
        <v>15</v>
      </c>
    </row>
    <row r="22" spans="2:5" ht="13" thickBot="1"/>
    <row r="23" spans="2:5" ht="15.65" customHeight="1">
      <c r="B23" s="137"/>
      <c r="C23" s="138"/>
      <c r="D23" s="138"/>
      <c r="E23" s="139"/>
    </row>
    <row r="24" spans="2:5" ht="22.5" customHeight="1">
      <c r="B24" s="140" t="s">
        <v>16</v>
      </c>
      <c r="C24" s="141"/>
      <c r="D24" s="141"/>
      <c r="E24" s="142"/>
    </row>
    <row r="25" spans="2:5" ht="15" customHeight="1">
      <c r="B25" s="143" t="s">
        <v>17</v>
      </c>
      <c r="C25" s="141"/>
      <c r="D25" s="141"/>
      <c r="E25" s="142"/>
    </row>
    <row r="26" spans="2:5" ht="15" customHeight="1">
      <c r="B26" s="306" t="s">
        <v>18</v>
      </c>
      <c r="C26" s="307"/>
      <c r="D26" s="307"/>
      <c r="E26" s="308"/>
    </row>
    <row r="27" spans="2:5" ht="15" customHeight="1">
      <c r="B27" s="144"/>
      <c r="C27" s="145"/>
      <c r="D27" s="145"/>
      <c r="E27" s="146"/>
    </row>
    <row r="28" spans="2:5" ht="15" customHeight="1">
      <c r="B28" s="309" t="s">
        <v>19</v>
      </c>
      <c r="C28" s="310"/>
      <c r="D28" s="310"/>
      <c r="E28" s="311"/>
    </row>
    <row r="29" spans="2:5" ht="15" customHeight="1">
      <c r="B29" s="144"/>
      <c r="C29" s="145"/>
      <c r="D29" s="145"/>
      <c r="E29" s="146"/>
    </row>
    <row r="30" spans="2:5" ht="15" customHeight="1">
      <c r="B30" s="312" t="s">
        <v>20</v>
      </c>
      <c r="C30" s="313"/>
      <c r="D30" s="313" t="s">
        <v>21</v>
      </c>
      <c r="E30" s="314"/>
    </row>
    <row r="31" spans="2:5" ht="26.5" customHeight="1">
      <c r="B31" s="304" t="s">
        <v>22</v>
      </c>
      <c r="C31" s="305"/>
      <c r="D31" s="302" t="s">
        <v>23</v>
      </c>
      <c r="E31" s="303"/>
    </row>
    <row r="32" spans="2:5" ht="9.65" customHeight="1">
      <c r="B32" s="147"/>
      <c r="C32" s="148"/>
      <c r="D32" s="149"/>
      <c r="E32" s="150"/>
    </row>
    <row r="33" spans="2:5" ht="15" customHeight="1">
      <c r="B33" s="151" t="s">
        <v>24</v>
      </c>
      <c r="C33" s="152" t="s">
        <v>25</v>
      </c>
      <c r="D33" s="300" t="s">
        <v>616</v>
      </c>
      <c r="E33" s="301"/>
    </row>
    <row r="34" spans="2:5" ht="15" customHeight="1">
      <c r="B34" s="147"/>
      <c r="C34" s="152" t="s">
        <v>26</v>
      </c>
      <c r="D34" s="302" t="s">
        <v>27</v>
      </c>
      <c r="E34" s="303"/>
    </row>
    <row r="35" spans="2:5" ht="15" customHeight="1">
      <c r="B35" s="147"/>
      <c r="C35" s="153"/>
      <c r="D35" s="302" t="s">
        <v>28</v>
      </c>
      <c r="E35" s="303"/>
    </row>
    <row r="36" spans="2:5" ht="16" customHeight="1">
      <c r="B36" s="151" t="s">
        <v>29</v>
      </c>
      <c r="C36" s="152" t="s">
        <v>30</v>
      </c>
      <c r="D36" s="302"/>
      <c r="E36" s="303"/>
    </row>
    <row r="37" spans="2:5" ht="15" customHeight="1">
      <c r="B37" s="147"/>
      <c r="C37" s="152" t="s">
        <v>31</v>
      </c>
      <c r="D37" s="302" t="s">
        <v>32</v>
      </c>
      <c r="E37" s="303"/>
    </row>
    <row r="38" spans="2:5" ht="15" customHeight="1">
      <c r="B38" s="154"/>
      <c r="C38" s="155"/>
      <c r="D38" s="302"/>
      <c r="E38" s="303"/>
    </row>
    <row r="39" spans="2:5" ht="15" customHeight="1">
      <c r="B39" s="156" t="s">
        <v>33</v>
      </c>
      <c r="D39" s="145"/>
      <c r="E39" s="146"/>
    </row>
    <row r="40" spans="2:5" ht="15" customHeight="1">
      <c r="B40" s="157" t="s">
        <v>34</v>
      </c>
      <c r="C40" s="145"/>
      <c r="D40" s="145"/>
      <c r="E40" s="146"/>
    </row>
    <row r="41" spans="2:5" ht="15" customHeight="1">
      <c r="B41" s="158" t="s">
        <v>35</v>
      </c>
      <c r="C41" s="145"/>
      <c r="D41" s="145"/>
      <c r="E41" s="146"/>
    </row>
    <row r="42" spans="2:5" ht="15" customHeight="1">
      <c r="B42" s="158" t="s">
        <v>36</v>
      </c>
      <c r="C42" s="145"/>
      <c r="D42" s="145"/>
      <c r="E42" s="146"/>
    </row>
    <row r="43" spans="2:5" ht="15" customHeight="1" thickBot="1">
      <c r="B43" s="159"/>
      <c r="C43" s="160"/>
      <c r="D43" s="160"/>
      <c r="E43" s="161"/>
    </row>
    <row r="44" spans="2:5" ht="12.5"/>
    <row r="45" spans="2:5" ht="12.5"/>
    <row r="46" spans="2:5" ht="12.5"/>
    <row r="47" spans="2:5" ht="12.5"/>
    <row r="48" spans="2:5" ht="12.5"/>
    <row r="49" spans="2:2" ht="22.5" customHeight="1">
      <c r="B49" s="162"/>
    </row>
    <row r="50" spans="2:2" ht="12.5"/>
    <row r="51" spans="2:2" ht="12.65" customHeight="1"/>
    <row r="52" spans="2:2" ht="12.65" customHeight="1"/>
    <row r="53" spans="2:2" ht="12.65" hidden="1" customHeight="1"/>
  </sheetData>
  <sheetProtection algorithmName="SHA-512" hashValue="eFpIqfBGM+Je/4x0OGCAN7WSPBF3xUA4gIZ06tW1evfhhZlwJkDJCzVY+Ii/Wy3WuVzuK+ka7n2SkfXG8Of8Ag==" saltValue="nt8f5S53fU4FhkDzQwfA9g==" spinCount="100000" sheet="1" objects="1" scenarios="1" selectLockedCells="1"/>
  <mergeCells count="12">
    <mergeCell ref="D37:E38"/>
    <mergeCell ref="B31:C31"/>
    <mergeCell ref="D31:E31"/>
    <mergeCell ref="B26:E26"/>
    <mergeCell ref="B28:E28"/>
    <mergeCell ref="B30:C30"/>
    <mergeCell ref="D30:E30"/>
    <mergeCell ref="C7:E8"/>
    <mergeCell ref="D33:E33"/>
    <mergeCell ref="D34:E34"/>
    <mergeCell ref="D35:E35"/>
    <mergeCell ref="D36:E36"/>
  </mergeCells>
  <phoneticPr fontId="41"/>
  <conditionalFormatting sqref="C7">
    <cfRule type="expression" dxfId="81" priority="1">
      <formula>IF(OR(ISBLANK($C$10),ISBLANK($C$11),ISBLANK($C$12),ISBLANK($C$13),ISBLANK($C$14),ISBLANK($C$15),ISBLANK($C$17),ISBLANK($E$10),ISBLANK($E$11),ISBLANK($E$12),ISBLANK($E$13),ISBLANK($E$14),ISBLANK($E$15),ISBLANK($E$17)),TRUE,FALSE)</formula>
    </cfRule>
  </conditionalFormatting>
  <conditionalFormatting sqref="C10:C15 E10:E15 C17 E17">
    <cfRule type="expression" dxfId="80" priority="2">
      <formula>ISBLANK(C10)</formula>
    </cfRule>
  </conditionalFormatting>
  <conditionalFormatting sqref="C20">
    <cfRule type="expression" dxfId="79" priority="4">
      <formula>IZ10=TRUE</formula>
    </cfRule>
  </conditionalFormatting>
  <conditionalFormatting sqref="C21">
    <cfRule type="expression" dxfId="78" priority="5">
      <formula>IZ10=TRUE</formula>
    </cfRule>
  </conditionalFormatting>
  <hyperlinks>
    <hyperlink ref="B36" r:id="rId1" xr:uid="{19E74233-7D86-4BFB-9A1A-64740B91E5B2}"/>
    <hyperlink ref="B33" r:id="rId2" xr:uid="{7BF589EA-4D10-4E8B-BFC9-D32A17BF4AFF}"/>
  </hyperlinks>
  <pageMargins left="0.7" right="0.7" top="0.75" bottom="0.75" header="0.3" footer="0.3"/>
  <pageSetup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25" r:id="rId6" name="Check Box 1">
              <controlPr locked="0" defaultSize="0" autoFill="0" autoLine="0" autoPict="0">
                <anchor moveWithCells="1">
                  <from>
                    <xdr:col>4</xdr:col>
                    <xdr:colOff>50800</xdr:colOff>
                    <xdr:row>18</xdr:row>
                    <xdr:rowOff>107950</xdr:rowOff>
                  </from>
                  <to>
                    <xdr:col>4</xdr:col>
                    <xdr:colOff>527050</xdr:colOff>
                    <xdr:row>20</xdr:row>
                    <xdr:rowOff>31750</xdr:rowOff>
                  </to>
                </anchor>
              </controlPr>
            </control>
          </mc:Choice>
        </mc:AlternateContent>
        <mc:AlternateContent xmlns:mc="http://schemas.openxmlformats.org/markup-compatibility/2006">
          <mc:Choice Requires="x14">
            <control shapeId="1026" r:id="rId7" name="ImmediateOrder">
              <controlPr locked="0" defaultSize="0" autoFill="0" autoLine="0" autoPict="0">
                <anchor moveWithCells="1">
                  <from>
                    <xdr:col>4</xdr:col>
                    <xdr:colOff>50800</xdr:colOff>
                    <xdr:row>20</xdr:row>
                    <xdr:rowOff>0</xdr:rowOff>
                  </from>
                  <to>
                    <xdr:col>4</xdr:col>
                    <xdr:colOff>527050</xdr:colOff>
                    <xdr:row>21</xdr:row>
                    <xdr:rowOff>12700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99F66-530B-4FBF-8424-90663746D974}">
  <sheetPr codeName="Sheet3">
    <tabColor rgb="FF41828F"/>
  </sheetPr>
  <dimension ref="A1:T211"/>
  <sheetViews>
    <sheetView zoomScale="78" zoomScaleNormal="78" workbookViewId="0">
      <pane ySplit="1" topLeftCell="A2" activePane="bottomLeft" state="frozen"/>
      <selection activeCell="C10" sqref="C10"/>
      <selection pane="bottomLeft" activeCell="H26" sqref="H26:H27"/>
    </sheetView>
  </sheetViews>
  <sheetFormatPr defaultColWidth="0" defaultRowHeight="16.5" zeroHeight="1"/>
  <cols>
    <col min="1" max="1" width="35.75" style="2" customWidth="1"/>
    <col min="2" max="3" width="20.75" style="2" customWidth="1"/>
    <col min="4" max="4" width="18.75" style="2" customWidth="1"/>
    <col min="5" max="5" width="45.75" style="2" customWidth="1"/>
    <col min="6" max="6" width="18.75" style="2" customWidth="1"/>
    <col min="7" max="7" width="15.75" style="2" customWidth="1"/>
    <col min="8" max="8" width="14.75" style="2" customWidth="1"/>
    <col min="9" max="10" width="11.75" style="2" customWidth="1"/>
    <col min="11" max="11" width="20.75" style="2" customWidth="1"/>
    <col min="12" max="12" width="10.75" style="13" customWidth="1"/>
    <col min="13" max="13" width="10.75" style="42" customWidth="1"/>
    <col min="14" max="14" width="10.75" style="2" customWidth="1"/>
    <col min="15" max="15" width="45.75" style="32" customWidth="1"/>
    <col min="16" max="16" width="2.75" style="230" customWidth="1"/>
    <col min="17" max="17" width="6.75" style="230" customWidth="1"/>
    <col min="18" max="19" width="36.75" style="230" customWidth="1"/>
    <col min="20" max="20" width="2.75" style="230" customWidth="1"/>
    <col min="21" max="16384" width="9.1640625" style="2" hidden="1"/>
  </cols>
  <sheetData>
    <row r="1" spans="1:20" s="8" customFormat="1" ht="45" customHeight="1">
      <c r="A1" s="166" t="s">
        <v>734</v>
      </c>
      <c r="B1" s="166" t="s">
        <v>638</v>
      </c>
      <c r="C1" s="166" t="s">
        <v>646</v>
      </c>
      <c r="D1" s="166" t="s">
        <v>633</v>
      </c>
      <c r="E1" s="166" t="s">
        <v>38</v>
      </c>
      <c r="F1" s="166" t="s">
        <v>635</v>
      </c>
      <c r="G1" s="166" t="s">
        <v>39</v>
      </c>
      <c r="H1" s="166" t="s">
        <v>645</v>
      </c>
      <c r="I1" s="166" t="s">
        <v>41</v>
      </c>
      <c r="J1" s="166" t="s">
        <v>42</v>
      </c>
      <c r="K1" s="166" t="s">
        <v>615</v>
      </c>
      <c r="L1" s="166" t="s">
        <v>44</v>
      </c>
      <c r="M1" s="168" t="s">
        <v>626</v>
      </c>
      <c r="N1" s="166" t="s">
        <v>45</v>
      </c>
      <c r="O1" s="167" t="s">
        <v>46</v>
      </c>
      <c r="P1" s="234"/>
      <c r="Q1" s="234"/>
      <c r="R1" s="234"/>
      <c r="S1" s="234"/>
      <c r="T1" s="234"/>
    </row>
    <row r="2" spans="1:20" s="5" customFormat="1" ht="13" customHeight="1">
      <c r="A2" s="50"/>
      <c r="B2" s="50"/>
      <c r="C2" s="50"/>
      <c r="D2" s="50"/>
      <c r="E2" s="50"/>
      <c r="F2" s="50"/>
      <c r="G2" s="50"/>
      <c r="H2" s="163"/>
      <c r="I2" s="50"/>
      <c r="J2" s="50"/>
      <c r="K2" s="55"/>
      <c r="L2" s="52"/>
      <c r="M2" s="172" t="str">
        <f>IF($I2="Dry",$H2*10,IF(NOT(ISBLANK($K2)),ROUNDDOWN((($H2/$K2)*1000)/15,0),""))</f>
        <v/>
      </c>
      <c r="N2" s="53">
        <v>1</v>
      </c>
      <c r="O2" s="54"/>
      <c r="P2" s="228"/>
      <c r="Q2" s="228"/>
      <c r="R2" s="221" t="s">
        <v>735</v>
      </c>
      <c r="S2" s="228"/>
      <c r="T2" s="228"/>
    </row>
    <row r="3" spans="1:20" s="5" customFormat="1" ht="13" customHeight="1">
      <c r="A3" s="50"/>
      <c r="B3" s="50"/>
      <c r="C3" s="50"/>
      <c r="D3" s="50"/>
      <c r="E3" s="50"/>
      <c r="F3" s="50"/>
      <c r="G3" s="50"/>
      <c r="H3" s="163"/>
      <c r="I3" s="50"/>
      <c r="J3" s="50"/>
      <c r="K3" s="55"/>
      <c r="L3" s="52"/>
      <c r="M3" s="172" t="str">
        <f t="shared" ref="M3:M66" si="0">IF($I3="Dry",$H3*10,IF(NOT(ISBLANK($K3)),ROUNDDOWN((($H3/$K3)*1000)/15,0),""))</f>
        <v/>
      </c>
      <c r="N3" s="53">
        <v>1</v>
      </c>
      <c r="O3" s="54"/>
      <c r="P3" s="228"/>
      <c r="Q3" s="228"/>
      <c r="R3" s="220" t="s">
        <v>47</v>
      </c>
      <c r="S3" s="231" t="s">
        <v>60</v>
      </c>
      <c r="T3" s="228"/>
    </row>
    <row r="4" spans="1:20" s="5" customFormat="1" ht="13" customHeight="1">
      <c r="A4" s="50"/>
      <c r="B4" s="50"/>
      <c r="C4" s="50"/>
      <c r="D4" s="50"/>
      <c r="E4" s="50"/>
      <c r="F4" s="50"/>
      <c r="G4" s="50"/>
      <c r="H4" s="163"/>
      <c r="I4" s="50"/>
      <c r="J4" s="50"/>
      <c r="K4" s="55"/>
      <c r="L4" s="52"/>
      <c r="M4" s="172" t="str">
        <f t="shared" si="0"/>
        <v/>
      </c>
      <c r="N4" s="53">
        <v>1</v>
      </c>
      <c r="O4" s="54"/>
      <c r="P4" s="228"/>
      <c r="Q4" s="228"/>
      <c r="R4" s="210" t="s">
        <v>51</v>
      </c>
      <c r="S4" s="230" t="s">
        <v>64</v>
      </c>
      <c r="T4" s="228"/>
    </row>
    <row r="5" spans="1:20" s="5" customFormat="1" ht="13" customHeight="1">
      <c r="A5" s="50"/>
      <c r="B5" s="50"/>
      <c r="C5" s="50"/>
      <c r="D5" s="50"/>
      <c r="E5" s="50"/>
      <c r="F5" s="50"/>
      <c r="G5" s="50"/>
      <c r="H5" s="163"/>
      <c r="I5" s="50"/>
      <c r="J5" s="50"/>
      <c r="K5" s="55"/>
      <c r="L5" s="52"/>
      <c r="M5" s="172" t="str">
        <f t="shared" si="0"/>
        <v/>
      </c>
      <c r="N5" s="53">
        <v>1</v>
      </c>
      <c r="O5" s="54"/>
      <c r="P5" s="235"/>
      <c r="Q5" s="235"/>
      <c r="R5" s="210" t="s">
        <v>67</v>
      </c>
      <c r="S5" s="230" t="s">
        <v>68</v>
      </c>
      <c r="T5" s="235"/>
    </row>
    <row r="6" spans="1:20" s="5" customFormat="1" ht="13" customHeight="1">
      <c r="A6" s="50"/>
      <c r="B6" s="50"/>
      <c r="C6" s="50"/>
      <c r="D6" s="50"/>
      <c r="E6" s="50"/>
      <c r="F6" s="50"/>
      <c r="G6" s="50"/>
      <c r="H6" s="163"/>
      <c r="I6" s="50"/>
      <c r="J6" s="50"/>
      <c r="K6" s="55"/>
      <c r="L6" s="52"/>
      <c r="M6" s="172" t="str">
        <f t="shared" si="0"/>
        <v/>
      </c>
      <c r="N6" s="53">
        <v>1</v>
      </c>
      <c r="O6" s="54"/>
      <c r="P6" s="236"/>
      <c r="Q6" s="236"/>
      <c r="R6" s="210" t="s">
        <v>71</v>
      </c>
      <c r="S6" s="230" t="s">
        <v>72</v>
      </c>
      <c r="T6" s="236"/>
    </row>
    <row r="7" spans="1:20" s="5" customFormat="1" ht="13" customHeight="1">
      <c r="A7" s="50"/>
      <c r="B7" s="50"/>
      <c r="C7" s="50"/>
      <c r="D7" s="50"/>
      <c r="E7" s="50"/>
      <c r="F7" s="50"/>
      <c r="G7" s="50"/>
      <c r="H7" s="163"/>
      <c r="I7" s="50"/>
      <c r="J7" s="50"/>
      <c r="K7" s="55"/>
      <c r="L7" s="52"/>
      <c r="M7" s="172" t="str">
        <f t="shared" si="0"/>
        <v/>
      </c>
      <c r="N7" s="53">
        <v>1</v>
      </c>
      <c r="O7" s="54"/>
      <c r="P7" s="206"/>
      <c r="Q7" s="206"/>
      <c r="R7" s="210" t="s">
        <v>75</v>
      </c>
      <c r="S7" s="230" t="s">
        <v>76</v>
      </c>
      <c r="T7" s="206"/>
    </row>
    <row r="8" spans="1:20" s="5" customFormat="1" ht="13" customHeight="1">
      <c r="A8" s="50"/>
      <c r="B8" s="50"/>
      <c r="C8" s="50"/>
      <c r="D8" s="50"/>
      <c r="E8" s="50"/>
      <c r="F8" s="50"/>
      <c r="G8" s="50"/>
      <c r="H8" s="163"/>
      <c r="I8" s="50"/>
      <c r="J8" s="50"/>
      <c r="K8" s="55"/>
      <c r="L8" s="52"/>
      <c r="M8" s="172" t="str">
        <f t="shared" si="0"/>
        <v/>
      </c>
      <c r="N8" s="53">
        <v>1</v>
      </c>
      <c r="O8" s="54"/>
      <c r="P8" s="206"/>
      <c r="Q8" s="206"/>
      <c r="R8" s="210" t="s">
        <v>79</v>
      </c>
      <c r="S8" s="230" t="s">
        <v>80</v>
      </c>
      <c r="T8" s="206"/>
    </row>
    <row r="9" spans="1:20" s="5" customFormat="1" ht="13" customHeight="1">
      <c r="A9" s="50"/>
      <c r="B9" s="50"/>
      <c r="C9" s="50"/>
      <c r="D9" s="50"/>
      <c r="E9" s="50"/>
      <c r="F9" s="50"/>
      <c r="G9" s="50"/>
      <c r="H9" s="163"/>
      <c r="I9" s="50"/>
      <c r="J9" s="50"/>
      <c r="K9" s="55"/>
      <c r="L9" s="52"/>
      <c r="M9" s="172" t="str">
        <f t="shared" si="0"/>
        <v/>
      </c>
      <c r="N9" s="53">
        <v>1</v>
      </c>
      <c r="O9" s="54"/>
      <c r="P9" s="206"/>
      <c r="Q9" s="206"/>
      <c r="R9" s="210" t="s">
        <v>52</v>
      </c>
      <c r="S9" s="230" t="s">
        <v>84</v>
      </c>
      <c r="T9" s="206"/>
    </row>
    <row r="10" spans="1:20" s="5" customFormat="1" ht="13" customHeight="1">
      <c r="A10" s="50"/>
      <c r="B10" s="50"/>
      <c r="C10" s="50"/>
      <c r="D10" s="50"/>
      <c r="E10" s="50"/>
      <c r="F10" s="50"/>
      <c r="G10" s="50"/>
      <c r="H10" s="163"/>
      <c r="I10" s="50"/>
      <c r="J10" s="50"/>
      <c r="K10" s="55"/>
      <c r="L10" s="52"/>
      <c r="M10" s="172" t="str">
        <f t="shared" si="0"/>
        <v/>
      </c>
      <c r="N10" s="53">
        <v>1</v>
      </c>
      <c r="O10" s="54"/>
      <c r="P10" s="206"/>
      <c r="Q10" s="206"/>
      <c r="R10" s="232" t="s">
        <v>56</v>
      </c>
      <c r="S10" s="233" t="s">
        <v>402</v>
      </c>
      <c r="T10" s="206"/>
    </row>
    <row r="11" spans="1:20" s="5" customFormat="1" ht="13" customHeight="1">
      <c r="A11" s="50"/>
      <c r="B11" s="50"/>
      <c r="C11" s="50"/>
      <c r="D11" s="50"/>
      <c r="E11" s="50"/>
      <c r="F11" s="50"/>
      <c r="G11" s="50"/>
      <c r="H11" s="163"/>
      <c r="I11" s="50"/>
      <c r="J11" s="50"/>
      <c r="K11" s="55"/>
      <c r="L11" s="52"/>
      <c r="M11" s="172" t="str">
        <f t="shared" si="0"/>
        <v/>
      </c>
      <c r="N11" s="53">
        <v>1</v>
      </c>
      <c r="O11" s="54"/>
      <c r="P11" s="206"/>
      <c r="Q11" s="206"/>
      <c r="R11" s="206" t="s">
        <v>94</v>
      </c>
      <c r="S11" s="206"/>
      <c r="T11" s="206"/>
    </row>
    <row r="12" spans="1:20" s="5" customFormat="1" ht="13" customHeight="1">
      <c r="A12" s="50"/>
      <c r="B12" s="50"/>
      <c r="C12" s="50"/>
      <c r="D12" s="50"/>
      <c r="E12" s="50"/>
      <c r="F12" s="50"/>
      <c r="G12" s="50"/>
      <c r="H12" s="163"/>
      <c r="I12" s="50"/>
      <c r="J12" s="50"/>
      <c r="K12" s="55"/>
      <c r="L12" s="52"/>
      <c r="M12" s="172" t="str">
        <f t="shared" si="0"/>
        <v/>
      </c>
      <c r="N12" s="53">
        <v>1</v>
      </c>
      <c r="O12" s="54"/>
      <c r="P12" s="206"/>
      <c r="Q12" s="206"/>
      <c r="R12" s="206" t="s">
        <v>95</v>
      </c>
      <c r="S12" s="206"/>
      <c r="T12" s="206"/>
    </row>
    <row r="13" spans="1:20" s="5" customFormat="1" ht="13" customHeight="1">
      <c r="A13" s="50"/>
      <c r="B13" s="50"/>
      <c r="C13" s="50"/>
      <c r="D13" s="50"/>
      <c r="E13" s="50"/>
      <c r="F13" s="50"/>
      <c r="G13" s="50"/>
      <c r="H13" s="163"/>
      <c r="I13" s="50"/>
      <c r="J13" s="50"/>
      <c r="K13" s="55"/>
      <c r="L13" s="52"/>
      <c r="M13" s="172" t="str">
        <f t="shared" si="0"/>
        <v/>
      </c>
      <c r="N13" s="53">
        <v>1</v>
      </c>
      <c r="O13" s="54"/>
      <c r="P13" s="228"/>
      <c r="Q13" s="228"/>
      <c r="R13" s="206"/>
      <c r="S13" s="206"/>
      <c r="T13" s="228"/>
    </row>
    <row r="14" spans="1:20" s="5" customFormat="1" ht="13" customHeight="1">
      <c r="A14" s="50"/>
      <c r="B14" s="50"/>
      <c r="C14" s="50"/>
      <c r="D14" s="50"/>
      <c r="E14" s="50"/>
      <c r="F14" s="50"/>
      <c r="G14" s="50"/>
      <c r="H14" s="163"/>
      <c r="I14" s="50"/>
      <c r="J14" s="50"/>
      <c r="K14" s="55"/>
      <c r="L14" s="52"/>
      <c r="M14" s="172" t="str">
        <f t="shared" si="0"/>
        <v/>
      </c>
      <c r="N14" s="53">
        <v>1</v>
      </c>
      <c r="O14" s="54"/>
      <c r="P14" s="235"/>
      <c r="Q14" s="235"/>
      <c r="R14" s="221" t="s">
        <v>736</v>
      </c>
      <c r="S14" s="206"/>
      <c r="T14" s="235"/>
    </row>
    <row r="15" spans="1:20" s="5" customFormat="1" ht="13" customHeight="1">
      <c r="A15" s="50"/>
      <c r="B15" s="50"/>
      <c r="C15" s="50"/>
      <c r="D15" s="50"/>
      <c r="E15" s="50"/>
      <c r="F15" s="50"/>
      <c r="G15" s="50"/>
      <c r="H15" s="163"/>
      <c r="I15" s="50"/>
      <c r="J15" s="50"/>
      <c r="K15" s="55"/>
      <c r="L15" s="52"/>
      <c r="M15" s="172" t="str">
        <f t="shared" si="0"/>
        <v/>
      </c>
      <c r="N15" s="53">
        <v>1</v>
      </c>
      <c r="O15" s="54"/>
      <c r="P15" s="228"/>
      <c r="Q15" s="228"/>
      <c r="R15" s="220" t="s">
        <v>61</v>
      </c>
      <c r="S15" s="231" t="s">
        <v>49</v>
      </c>
      <c r="T15" s="228"/>
    </row>
    <row r="16" spans="1:20" s="5" customFormat="1" ht="13" customHeight="1">
      <c r="A16" s="50"/>
      <c r="B16" s="50"/>
      <c r="C16" s="50"/>
      <c r="D16" s="50"/>
      <c r="E16" s="50"/>
      <c r="F16" s="50"/>
      <c r="G16" s="50"/>
      <c r="H16" s="163"/>
      <c r="I16" s="50"/>
      <c r="J16" s="50"/>
      <c r="K16" s="55"/>
      <c r="L16" s="52"/>
      <c r="M16" s="172" t="str">
        <f t="shared" si="0"/>
        <v/>
      </c>
      <c r="N16" s="53">
        <v>1</v>
      </c>
      <c r="O16" s="54"/>
      <c r="P16" s="206"/>
      <c r="Q16" s="206"/>
      <c r="R16" s="210" t="s">
        <v>53</v>
      </c>
      <c r="S16" s="230" t="s">
        <v>57</v>
      </c>
      <c r="T16" s="206"/>
    </row>
    <row r="17" spans="1:20" s="5" customFormat="1" ht="13" customHeight="1">
      <c r="A17" s="50"/>
      <c r="B17" s="50"/>
      <c r="C17" s="50"/>
      <c r="D17" s="50"/>
      <c r="E17" s="50"/>
      <c r="F17" s="50"/>
      <c r="G17" s="50"/>
      <c r="H17" s="163"/>
      <c r="I17" s="50"/>
      <c r="J17" s="50"/>
      <c r="K17" s="55"/>
      <c r="L17" s="52"/>
      <c r="M17" s="172" t="str">
        <f t="shared" si="0"/>
        <v/>
      </c>
      <c r="N17" s="53">
        <v>1</v>
      </c>
      <c r="O17" s="54"/>
      <c r="P17" s="206"/>
      <c r="Q17" s="206"/>
      <c r="R17" s="232" t="s">
        <v>92</v>
      </c>
      <c r="S17" s="233" t="s">
        <v>47</v>
      </c>
      <c r="T17" s="206"/>
    </row>
    <row r="18" spans="1:20" s="5" customFormat="1" ht="13" customHeight="1">
      <c r="A18" s="50"/>
      <c r="B18" s="50"/>
      <c r="C18" s="50"/>
      <c r="D18" s="50"/>
      <c r="E18" s="50"/>
      <c r="F18" s="50"/>
      <c r="G18" s="50"/>
      <c r="H18" s="163"/>
      <c r="I18" s="50"/>
      <c r="J18" s="50"/>
      <c r="K18" s="55"/>
      <c r="L18" s="52"/>
      <c r="M18" s="172" t="str">
        <f t="shared" si="0"/>
        <v/>
      </c>
      <c r="N18" s="53">
        <v>1</v>
      </c>
      <c r="O18" s="54"/>
      <c r="P18" s="237"/>
      <c r="Q18" s="237"/>
      <c r="R18" s="206"/>
      <c r="S18" s="235"/>
      <c r="T18" s="237"/>
    </row>
    <row r="19" spans="1:20" s="5" customFormat="1" ht="13" customHeight="1">
      <c r="A19" s="50"/>
      <c r="B19" s="50"/>
      <c r="C19" s="50"/>
      <c r="D19" s="50"/>
      <c r="E19" s="50"/>
      <c r="F19" s="50"/>
      <c r="G19" s="50"/>
      <c r="H19" s="163"/>
      <c r="I19" s="50"/>
      <c r="J19" s="50"/>
      <c r="K19" s="55"/>
      <c r="L19" s="52"/>
      <c r="M19" s="172" t="str">
        <f t="shared" si="0"/>
        <v/>
      </c>
      <c r="N19" s="53">
        <v>1</v>
      </c>
      <c r="O19" s="54"/>
      <c r="P19" s="234"/>
      <c r="Q19" s="234"/>
      <c r="R19" s="315" t="s">
        <v>649</v>
      </c>
      <c r="S19" s="315"/>
      <c r="T19" s="234"/>
    </row>
    <row r="20" spans="1:20" s="5" customFormat="1" ht="13" customHeight="1">
      <c r="A20" s="50"/>
      <c r="B20" s="50"/>
      <c r="C20" s="50"/>
      <c r="D20" s="50"/>
      <c r="E20" s="50"/>
      <c r="F20" s="50"/>
      <c r="G20" s="50"/>
      <c r="H20" s="163"/>
      <c r="I20" s="50"/>
      <c r="J20" s="50"/>
      <c r="K20" s="55"/>
      <c r="L20" s="52"/>
      <c r="M20" s="172" t="str">
        <f t="shared" si="0"/>
        <v/>
      </c>
      <c r="N20" s="53">
        <v>1</v>
      </c>
      <c r="O20" s="54"/>
      <c r="P20" s="237"/>
      <c r="Q20" s="237"/>
      <c r="R20" s="315" t="s">
        <v>650</v>
      </c>
      <c r="S20" s="315"/>
      <c r="T20" s="237"/>
    </row>
    <row r="21" spans="1:20" s="5" customFormat="1" ht="13" customHeight="1">
      <c r="A21" s="50"/>
      <c r="B21" s="50"/>
      <c r="C21" s="50"/>
      <c r="D21" s="50"/>
      <c r="E21" s="50"/>
      <c r="F21" s="50"/>
      <c r="G21" s="50"/>
      <c r="H21" s="163"/>
      <c r="I21" s="50"/>
      <c r="J21" s="50"/>
      <c r="K21" s="55"/>
      <c r="L21" s="52"/>
      <c r="M21" s="172" t="str">
        <f t="shared" si="0"/>
        <v/>
      </c>
      <c r="N21" s="53">
        <v>1</v>
      </c>
      <c r="O21" s="54"/>
      <c r="P21" s="237"/>
      <c r="Q21" s="237"/>
      <c r="R21" s="218" t="s">
        <v>96</v>
      </c>
      <c r="S21" s="219" t="s">
        <v>651</v>
      </c>
      <c r="T21" s="237"/>
    </row>
    <row r="22" spans="1:20" s="5" customFormat="1" ht="13" customHeight="1">
      <c r="A22" s="50"/>
      <c r="B22" s="50"/>
      <c r="C22" s="50"/>
      <c r="D22" s="50"/>
      <c r="E22" s="50"/>
      <c r="F22" s="50"/>
      <c r="G22" s="50"/>
      <c r="H22" s="163"/>
      <c r="I22" s="50"/>
      <c r="J22" s="50"/>
      <c r="K22" s="55"/>
      <c r="L22" s="52"/>
      <c r="M22" s="172" t="str">
        <f t="shared" si="0"/>
        <v/>
      </c>
      <c r="N22" s="53">
        <v>1</v>
      </c>
      <c r="O22" s="54"/>
      <c r="P22" s="237"/>
      <c r="Q22" s="237"/>
      <c r="R22" s="220" t="s">
        <v>97</v>
      </c>
      <c r="S22" s="209" t="s">
        <v>98</v>
      </c>
      <c r="T22" s="237"/>
    </row>
    <row r="23" spans="1:20" s="5" customFormat="1" ht="13" customHeight="1">
      <c r="A23" s="50"/>
      <c r="B23" s="50"/>
      <c r="C23" s="50"/>
      <c r="D23" s="50"/>
      <c r="E23" s="50"/>
      <c r="F23" s="50"/>
      <c r="G23" s="50"/>
      <c r="H23" s="163"/>
      <c r="I23" s="50"/>
      <c r="J23" s="50"/>
      <c r="K23" s="55"/>
      <c r="L23" s="52"/>
      <c r="M23" s="172" t="str">
        <f t="shared" si="0"/>
        <v/>
      </c>
      <c r="N23" s="53">
        <v>1</v>
      </c>
      <c r="O23" s="54"/>
      <c r="P23" s="237"/>
      <c r="Q23" s="237"/>
      <c r="R23" s="213" t="s">
        <v>99</v>
      </c>
      <c r="S23" s="212" t="s">
        <v>100</v>
      </c>
      <c r="T23" s="237"/>
    </row>
    <row r="24" spans="1:20" s="5" customFormat="1" ht="13" customHeight="1">
      <c r="A24" s="50"/>
      <c r="B24" s="50"/>
      <c r="C24" s="50"/>
      <c r="D24" s="50"/>
      <c r="E24" s="50"/>
      <c r="F24" s="50"/>
      <c r="G24" s="50"/>
      <c r="H24" s="163"/>
      <c r="I24" s="50"/>
      <c r="J24" s="50"/>
      <c r="K24" s="55"/>
      <c r="L24" s="52"/>
      <c r="M24" s="172" t="str">
        <f t="shared" si="0"/>
        <v/>
      </c>
      <c r="N24" s="53">
        <v>1</v>
      </c>
      <c r="O24" s="54"/>
      <c r="P24" s="206"/>
      <c r="Q24" s="206"/>
      <c r="R24" s="214" t="s">
        <v>101</v>
      </c>
      <c r="S24" s="212" t="s">
        <v>102</v>
      </c>
      <c r="T24" s="206"/>
    </row>
    <row r="25" spans="1:20" s="5" customFormat="1" ht="13" customHeight="1">
      <c r="A25" s="50"/>
      <c r="B25" s="50"/>
      <c r="C25" s="50"/>
      <c r="D25" s="50"/>
      <c r="E25" s="50"/>
      <c r="F25" s="50"/>
      <c r="G25" s="50"/>
      <c r="H25" s="163"/>
      <c r="I25" s="50"/>
      <c r="J25" s="50"/>
      <c r="K25" s="55"/>
      <c r="L25" s="52"/>
      <c r="M25" s="172" t="str">
        <f t="shared" si="0"/>
        <v/>
      </c>
      <c r="N25" s="53">
        <v>1</v>
      </c>
      <c r="O25" s="54"/>
      <c r="P25" s="237"/>
      <c r="Q25" s="237"/>
      <c r="R25" s="214" t="s">
        <v>103</v>
      </c>
      <c r="S25" s="212" t="s">
        <v>104</v>
      </c>
      <c r="T25" s="237"/>
    </row>
    <row r="26" spans="1:20" s="5" customFormat="1" ht="13" customHeight="1">
      <c r="A26" s="50"/>
      <c r="B26" s="50"/>
      <c r="C26" s="50"/>
      <c r="D26" s="50"/>
      <c r="E26" s="50"/>
      <c r="F26" s="50"/>
      <c r="G26" s="50"/>
      <c r="H26" s="163"/>
      <c r="I26" s="50"/>
      <c r="J26" s="50"/>
      <c r="K26" s="55"/>
      <c r="L26" s="52"/>
      <c r="M26" s="172" t="str">
        <f t="shared" si="0"/>
        <v/>
      </c>
      <c r="N26" s="53">
        <v>1</v>
      </c>
      <c r="O26" s="54"/>
      <c r="P26" s="206"/>
      <c r="Q26" s="206"/>
      <c r="R26" s="214" t="s">
        <v>105</v>
      </c>
      <c r="S26" s="212" t="s">
        <v>106</v>
      </c>
      <c r="T26" s="206"/>
    </row>
    <row r="27" spans="1:20" s="5" customFormat="1" ht="13" customHeight="1">
      <c r="A27" s="50"/>
      <c r="B27" s="50"/>
      <c r="C27" s="50"/>
      <c r="D27" s="50"/>
      <c r="E27" s="50"/>
      <c r="F27" s="50"/>
      <c r="G27" s="50"/>
      <c r="H27" s="163"/>
      <c r="I27" s="50"/>
      <c r="J27" s="50"/>
      <c r="K27" s="55"/>
      <c r="L27" s="52"/>
      <c r="M27" s="172" t="str">
        <f t="shared" si="0"/>
        <v/>
      </c>
      <c r="N27" s="53">
        <v>1</v>
      </c>
      <c r="O27" s="54"/>
      <c r="P27" s="228"/>
      <c r="Q27" s="228"/>
      <c r="R27" s="214" t="s">
        <v>107</v>
      </c>
      <c r="S27" s="212" t="s">
        <v>108</v>
      </c>
      <c r="T27" s="228"/>
    </row>
    <row r="28" spans="1:20" s="5" customFormat="1" ht="13" customHeight="1">
      <c r="A28" s="50"/>
      <c r="B28" s="50"/>
      <c r="C28" s="50"/>
      <c r="D28" s="50"/>
      <c r="E28" s="50"/>
      <c r="F28" s="50"/>
      <c r="G28" s="50"/>
      <c r="H28" s="163"/>
      <c r="I28" s="50"/>
      <c r="J28" s="50"/>
      <c r="K28" s="55"/>
      <c r="L28" s="52"/>
      <c r="M28" s="172" t="str">
        <f t="shared" si="0"/>
        <v/>
      </c>
      <c r="N28" s="53">
        <v>1</v>
      </c>
      <c r="O28" s="54"/>
      <c r="P28" s="228"/>
      <c r="Q28" s="228"/>
      <c r="R28" s="214" t="s">
        <v>109</v>
      </c>
      <c r="S28" s="212" t="s">
        <v>110</v>
      </c>
      <c r="T28" s="228"/>
    </row>
    <row r="29" spans="1:20" s="5" customFormat="1" ht="13" customHeight="1">
      <c r="A29" s="50"/>
      <c r="B29" s="50"/>
      <c r="C29" s="50"/>
      <c r="D29" s="50"/>
      <c r="E29" s="50"/>
      <c r="F29" s="50"/>
      <c r="G29" s="50"/>
      <c r="H29" s="163"/>
      <c r="I29" s="50"/>
      <c r="J29" s="50"/>
      <c r="K29" s="55"/>
      <c r="L29" s="52"/>
      <c r="M29" s="172" t="str">
        <f t="shared" si="0"/>
        <v/>
      </c>
      <c r="N29" s="53">
        <v>1</v>
      </c>
      <c r="O29" s="54"/>
      <c r="P29" s="228"/>
      <c r="Q29" s="228"/>
      <c r="R29" s="214" t="s">
        <v>111</v>
      </c>
      <c r="S29" s="212" t="s">
        <v>112</v>
      </c>
      <c r="T29" s="228"/>
    </row>
    <row r="30" spans="1:20" s="5" customFormat="1" ht="13" customHeight="1">
      <c r="A30" s="50"/>
      <c r="B30" s="50"/>
      <c r="C30" s="50"/>
      <c r="D30" s="50"/>
      <c r="E30" s="50"/>
      <c r="F30" s="50"/>
      <c r="G30" s="50"/>
      <c r="H30" s="163"/>
      <c r="I30" s="50"/>
      <c r="J30" s="50"/>
      <c r="K30" s="55"/>
      <c r="L30" s="52"/>
      <c r="M30" s="172" t="str">
        <f t="shared" si="0"/>
        <v/>
      </c>
      <c r="N30" s="53">
        <v>1</v>
      </c>
      <c r="O30" s="54"/>
      <c r="P30" s="228"/>
      <c r="Q30" s="228"/>
      <c r="R30" s="214" t="s">
        <v>113</v>
      </c>
      <c r="S30" s="212" t="s">
        <v>114</v>
      </c>
      <c r="T30" s="228"/>
    </row>
    <row r="31" spans="1:20" s="5" customFormat="1" ht="13" customHeight="1">
      <c r="A31" s="50"/>
      <c r="B31" s="50"/>
      <c r="C31" s="50"/>
      <c r="D31" s="50"/>
      <c r="E31" s="50"/>
      <c r="F31" s="50"/>
      <c r="G31" s="50"/>
      <c r="H31" s="163"/>
      <c r="I31" s="50"/>
      <c r="J31" s="50"/>
      <c r="K31" s="55"/>
      <c r="L31" s="52"/>
      <c r="M31" s="172" t="str">
        <f t="shared" si="0"/>
        <v/>
      </c>
      <c r="N31" s="53">
        <v>1</v>
      </c>
      <c r="O31" s="54"/>
      <c r="P31" s="211"/>
      <c r="Q31" s="228"/>
      <c r="R31" s="214" t="s">
        <v>115</v>
      </c>
      <c r="S31" s="212" t="s">
        <v>116</v>
      </c>
      <c r="T31" s="211"/>
    </row>
    <row r="32" spans="1:20" s="5" customFormat="1" ht="13" customHeight="1">
      <c r="A32" s="50"/>
      <c r="B32" s="50"/>
      <c r="C32" s="50"/>
      <c r="D32" s="50"/>
      <c r="E32" s="50"/>
      <c r="F32" s="50"/>
      <c r="G32" s="50"/>
      <c r="H32" s="163"/>
      <c r="I32" s="50"/>
      <c r="J32" s="50"/>
      <c r="K32" s="55"/>
      <c r="L32" s="52"/>
      <c r="M32" s="172" t="str">
        <f t="shared" si="0"/>
        <v/>
      </c>
      <c r="N32" s="53">
        <v>1</v>
      </c>
      <c r="O32" s="54"/>
      <c r="P32" s="228"/>
      <c r="Q32" s="228"/>
      <c r="R32" s="215" t="s">
        <v>117</v>
      </c>
      <c r="S32" s="217" t="s">
        <v>118</v>
      </c>
      <c r="T32" s="228"/>
    </row>
    <row r="33" spans="1:20" s="5" customFormat="1" ht="13" customHeight="1">
      <c r="A33" s="50"/>
      <c r="B33" s="50"/>
      <c r="C33" s="50"/>
      <c r="D33" s="50"/>
      <c r="E33" s="50"/>
      <c r="F33" s="50"/>
      <c r="G33" s="50"/>
      <c r="H33" s="163"/>
      <c r="I33" s="50"/>
      <c r="J33" s="50"/>
      <c r="K33" s="55"/>
      <c r="L33" s="52"/>
      <c r="M33" s="172" t="str">
        <f t="shared" si="0"/>
        <v/>
      </c>
      <c r="N33" s="53">
        <v>1</v>
      </c>
      <c r="O33" s="54"/>
      <c r="P33" s="228"/>
      <c r="Q33" s="228"/>
      <c r="R33" s="228"/>
      <c r="S33" s="228"/>
      <c r="T33" s="228"/>
    </row>
    <row r="34" spans="1:20" s="5" customFormat="1" ht="13" customHeight="1" thickBot="1">
      <c r="A34" s="50"/>
      <c r="B34" s="50"/>
      <c r="C34" s="50"/>
      <c r="D34" s="50"/>
      <c r="E34" s="50"/>
      <c r="F34" s="50"/>
      <c r="G34" s="50"/>
      <c r="H34" s="163"/>
      <c r="I34" s="50"/>
      <c r="J34" s="50"/>
      <c r="K34" s="55"/>
      <c r="L34" s="52"/>
      <c r="M34" s="172" t="str">
        <f t="shared" si="0"/>
        <v/>
      </c>
      <c r="N34" s="53">
        <v>1</v>
      </c>
      <c r="O34" s="54"/>
      <c r="P34" s="228"/>
      <c r="Q34" s="228"/>
      <c r="R34" s="228"/>
      <c r="S34" s="228"/>
      <c r="T34" s="228"/>
    </row>
    <row r="35" spans="1:20" s="5" customFormat="1" ht="13" customHeight="1">
      <c r="A35" s="50"/>
      <c r="B35" s="50"/>
      <c r="C35" s="50"/>
      <c r="D35" s="50"/>
      <c r="E35" s="50"/>
      <c r="F35" s="50"/>
      <c r="G35" s="50"/>
      <c r="H35" s="163"/>
      <c r="I35" s="50"/>
      <c r="J35" s="50"/>
      <c r="K35" s="55"/>
      <c r="L35" s="52"/>
      <c r="M35" s="172" t="str">
        <f t="shared" si="0"/>
        <v/>
      </c>
      <c r="N35" s="53">
        <v>1</v>
      </c>
      <c r="O35" s="54"/>
      <c r="P35" s="228"/>
      <c r="Q35" s="316" t="str">
        <f>D!AI2</f>
        <v>Key Chart</v>
      </c>
      <c r="R35" s="317"/>
      <c r="S35" s="318"/>
      <c r="T35" s="228"/>
    </row>
    <row r="36" spans="1:20" s="5" customFormat="1" ht="13" customHeight="1">
      <c r="A36" s="50"/>
      <c r="B36" s="50"/>
      <c r="C36" s="50"/>
      <c r="D36" s="50"/>
      <c r="E36" s="50"/>
      <c r="F36" s="50"/>
      <c r="G36" s="50"/>
      <c r="H36" s="163"/>
      <c r="I36" s="50"/>
      <c r="J36" s="50"/>
      <c r="K36" s="55"/>
      <c r="L36" s="52"/>
      <c r="M36" s="172" t="str">
        <f t="shared" si="0"/>
        <v/>
      </c>
      <c r="N36" s="53">
        <v>1</v>
      </c>
      <c r="O36" s="54"/>
      <c r="P36" s="228"/>
      <c r="Q36" s="246" t="str">
        <f>D!AI3</f>
        <v xml:space="preserve">Color </v>
      </c>
      <c r="R36" s="255" t="str">
        <f>D!AJ3</f>
        <v>Meaning</v>
      </c>
      <c r="S36" s="247" t="str">
        <f>D!AK3</f>
        <v>Suggested Action</v>
      </c>
      <c r="T36" s="228"/>
    </row>
    <row r="37" spans="1:20" s="5" customFormat="1" ht="13" customHeight="1">
      <c r="A37" s="50"/>
      <c r="B37" s="50"/>
      <c r="C37" s="50"/>
      <c r="D37" s="50"/>
      <c r="E37" s="50"/>
      <c r="F37" s="50"/>
      <c r="G37" s="50"/>
      <c r="H37" s="163"/>
      <c r="I37" s="50"/>
      <c r="J37" s="50"/>
      <c r="K37" s="55"/>
      <c r="L37" s="52"/>
      <c r="M37" s="172" t="str">
        <f t="shared" si="0"/>
        <v/>
      </c>
      <c r="N37" s="53">
        <v>1</v>
      </c>
      <c r="O37" s="54"/>
      <c r="P37" s="206"/>
      <c r="Q37" s="248"/>
      <c r="R37" s="252" t="str">
        <f>D!AJ4</f>
        <v>Invalid Input</v>
      </c>
      <c r="S37" s="249" t="str">
        <f>D!AK4</f>
        <v>Change input to value from drop-down</v>
      </c>
      <c r="T37" s="206"/>
    </row>
    <row r="38" spans="1:20" s="5" customFormat="1" ht="13" customHeight="1">
      <c r="A38" s="50"/>
      <c r="B38" s="50"/>
      <c r="C38" s="50"/>
      <c r="D38" s="50"/>
      <c r="E38" s="50"/>
      <c r="F38" s="50"/>
      <c r="G38" s="50"/>
      <c r="H38" s="163"/>
      <c r="I38" s="50"/>
      <c r="J38" s="50"/>
      <c r="K38" s="55"/>
      <c r="L38" s="52"/>
      <c r="M38" s="172" t="str">
        <f t="shared" si="0"/>
        <v/>
      </c>
      <c r="N38" s="53">
        <v>1</v>
      </c>
      <c r="O38" s="54"/>
      <c r="P38" s="235"/>
      <c r="Q38" s="250"/>
      <c r="R38" s="252" t="str">
        <f>D!AJ5</f>
        <v>Non Standard Delivery</v>
      </c>
      <c r="S38" s="249" t="str">
        <f>D!AK5</f>
        <v>Confirm you are content with your input</v>
      </c>
      <c r="T38" s="235"/>
    </row>
    <row r="39" spans="1:20" s="5" customFormat="1" ht="13" customHeight="1">
      <c r="A39" s="50"/>
      <c r="B39" s="50"/>
      <c r="C39" s="50"/>
      <c r="D39" s="50"/>
      <c r="E39" s="50"/>
      <c r="F39" s="50"/>
      <c r="G39" s="50"/>
      <c r="H39" s="163"/>
      <c r="I39" s="50"/>
      <c r="J39" s="50"/>
      <c r="K39" s="55"/>
      <c r="L39" s="52"/>
      <c r="M39" s="172" t="str">
        <f t="shared" si="0"/>
        <v/>
      </c>
      <c r="N39" s="53">
        <v>1</v>
      </c>
      <c r="O39" s="54"/>
      <c r="P39" s="228"/>
      <c r="Q39" s="258"/>
      <c r="R39" s="252" t="str">
        <f>D!AJ6</f>
        <v>Display Only Field</v>
      </c>
      <c r="S39" s="249" t="str">
        <f>D!AK6</f>
        <v>No action required</v>
      </c>
      <c r="T39" s="228"/>
    </row>
    <row r="40" spans="1:20" s="5" customFormat="1" ht="13" customHeight="1">
      <c r="A40" s="50"/>
      <c r="B40" s="50"/>
      <c r="C40" s="50"/>
      <c r="D40" s="50"/>
      <c r="E40" s="50"/>
      <c r="F40" s="50"/>
      <c r="G40" s="50"/>
      <c r="H40" s="163"/>
      <c r="I40" s="50"/>
      <c r="J40" s="50"/>
      <c r="K40" s="55"/>
      <c r="L40" s="52"/>
      <c r="M40" s="172" t="str">
        <f t="shared" si="0"/>
        <v/>
      </c>
      <c r="N40" s="53">
        <v>1</v>
      </c>
      <c r="O40" s="54"/>
      <c r="P40" s="228"/>
      <c r="Q40" s="253"/>
      <c r="R40" s="252" t="str">
        <f>D!AJ7</f>
        <v>N/A Field</v>
      </c>
      <c r="S40" s="249" t="str">
        <f>D!AK7</f>
        <v>No action required</v>
      </c>
      <c r="T40" s="228"/>
    </row>
    <row r="41" spans="1:20" s="5" customFormat="1" ht="13" customHeight="1" thickBot="1">
      <c r="A41" s="50"/>
      <c r="B41" s="50"/>
      <c r="C41" s="50"/>
      <c r="D41" s="50"/>
      <c r="E41" s="50"/>
      <c r="F41" s="50"/>
      <c r="G41" s="50"/>
      <c r="H41" s="163"/>
      <c r="I41" s="50"/>
      <c r="J41" s="50"/>
      <c r="K41" s="55"/>
      <c r="L41" s="52"/>
      <c r="M41" s="172" t="str">
        <f t="shared" si="0"/>
        <v/>
      </c>
      <c r="N41" s="53">
        <v>1</v>
      </c>
      <c r="O41" s="54"/>
      <c r="P41" s="228"/>
      <c r="Q41" s="254" t="str">
        <f>D!AI8</f>
        <v>Value</v>
      </c>
      <c r="R41" s="257" t="str">
        <f>D!AJ8</f>
        <v>N/A Field, w/ Invalid Input</v>
      </c>
      <c r="S41" s="251" t="str">
        <f>D!AK8</f>
        <v>No data allowed in field, please remove</v>
      </c>
      <c r="T41" s="228"/>
    </row>
    <row r="42" spans="1:20" s="5" customFormat="1" ht="13" customHeight="1">
      <c r="A42" s="50"/>
      <c r="B42" s="50"/>
      <c r="C42" s="50"/>
      <c r="D42" s="50"/>
      <c r="E42" s="50"/>
      <c r="F42" s="50"/>
      <c r="G42" s="50"/>
      <c r="H42" s="163"/>
      <c r="I42" s="50"/>
      <c r="J42" s="50"/>
      <c r="K42" s="55"/>
      <c r="L42" s="52"/>
      <c r="M42" s="172" t="str">
        <f t="shared" si="0"/>
        <v/>
      </c>
      <c r="N42" s="53">
        <v>1</v>
      </c>
      <c r="O42" s="54"/>
      <c r="P42" s="228"/>
      <c r="Q42" s="228"/>
      <c r="R42" s="228"/>
      <c r="S42" s="228"/>
      <c r="T42" s="228"/>
    </row>
    <row r="43" spans="1:20" s="5" customFormat="1" ht="13" customHeight="1">
      <c r="A43" s="50"/>
      <c r="B43" s="50"/>
      <c r="C43" s="50"/>
      <c r="D43" s="50"/>
      <c r="E43" s="50"/>
      <c r="F43" s="50"/>
      <c r="G43" s="50"/>
      <c r="H43" s="163"/>
      <c r="I43" s="50"/>
      <c r="J43" s="50"/>
      <c r="K43" s="55"/>
      <c r="L43" s="52"/>
      <c r="M43" s="172" t="str">
        <f t="shared" si="0"/>
        <v/>
      </c>
      <c r="N43" s="53">
        <v>1</v>
      </c>
      <c r="O43" s="54"/>
      <c r="P43" s="228"/>
      <c r="Q43" s="228"/>
      <c r="R43" s="228"/>
      <c r="S43" s="228"/>
      <c r="T43" s="228"/>
    </row>
    <row r="44" spans="1:20" s="5" customFormat="1" ht="13" customHeight="1">
      <c r="A44" s="50"/>
      <c r="B44" s="50"/>
      <c r="C44" s="50"/>
      <c r="D44" s="50"/>
      <c r="E44" s="50"/>
      <c r="F44" s="50"/>
      <c r="G44" s="50"/>
      <c r="H44" s="163"/>
      <c r="I44" s="50"/>
      <c r="J44" s="50"/>
      <c r="K44" s="55"/>
      <c r="L44" s="52"/>
      <c r="M44" s="172" t="str">
        <f t="shared" si="0"/>
        <v/>
      </c>
      <c r="N44" s="53">
        <v>1</v>
      </c>
      <c r="O44" s="54"/>
      <c r="P44" s="206"/>
      <c r="Q44" s="206"/>
      <c r="S44" s="228"/>
      <c r="T44" s="206"/>
    </row>
    <row r="45" spans="1:20" s="5" customFormat="1" ht="13" customHeight="1">
      <c r="A45" s="50"/>
      <c r="B45" s="50"/>
      <c r="C45" s="50"/>
      <c r="D45" s="50"/>
      <c r="E45" s="50"/>
      <c r="F45" s="50"/>
      <c r="G45" s="50"/>
      <c r="H45" s="163"/>
      <c r="I45" s="50"/>
      <c r="J45" s="50"/>
      <c r="K45" s="55"/>
      <c r="L45" s="52"/>
      <c r="M45" s="172" t="str">
        <f t="shared" si="0"/>
        <v/>
      </c>
      <c r="N45" s="53">
        <v>1</v>
      </c>
      <c r="O45" s="54"/>
      <c r="P45" s="206"/>
      <c r="Q45" s="206"/>
      <c r="R45" s="228"/>
      <c r="S45" s="228"/>
      <c r="T45" s="206"/>
    </row>
    <row r="46" spans="1:20" s="5" customFormat="1" ht="13" customHeight="1">
      <c r="A46" s="50"/>
      <c r="B46" s="50"/>
      <c r="C46" s="50"/>
      <c r="D46" s="50"/>
      <c r="E46" s="50"/>
      <c r="F46" s="50"/>
      <c r="G46" s="50"/>
      <c r="H46" s="163"/>
      <c r="I46" s="50"/>
      <c r="J46" s="50"/>
      <c r="K46" s="55"/>
      <c r="L46" s="52"/>
      <c r="M46" s="172" t="str">
        <f t="shared" si="0"/>
        <v/>
      </c>
      <c r="N46" s="53">
        <v>1</v>
      </c>
      <c r="O46" s="54"/>
      <c r="P46" s="206"/>
      <c r="Q46" s="228"/>
      <c r="R46" s="228"/>
      <c r="S46" s="228"/>
      <c r="T46" s="206"/>
    </row>
    <row r="47" spans="1:20" s="5" customFormat="1" ht="13" customHeight="1">
      <c r="A47" s="50"/>
      <c r="B47" s="50"/>
      <c r="C47" s="50"/>
      <c r="D47" s="50"/>
      <c r="E47" s="50"/>
      <c r="F47" s="50"/>
      <c r="G47" s="50"/>
      <c r="H47" s="163"/>
      <c r="I47" s="50"/>
      <c r="J47" s="50"/>
      <c r="K47" s="55"/>
      <c r="L47" s="52"/>
      <c r="M47" s="172" t="str">
        <f t="shared" si="0"/>
        <v/>
      </c>
      <c r="N47" s="53">
        <v>1</v>
      </c>
      <c r="O47" s="54"/>
      <c r="P47" s="206"/>
      <c r="Q47" s="228"/>
      <c r="R47" s="228"/>
      <c r="S47" s="228"/>
      <c r="T47" s="206"/>
    </row>
    <row r="48" spans="1:20" s="5" customFormat="1" ht="13" customHeight="1">
      <c r="A48" s="50"/>
      <c r="B48" s="50"/>
      <c r="C48" s="50"/>
      <c r="D48" s="50"/>
      <c r="E48" s="50"/>
      <c r="F48" s="50"/>
      <c r="G48" s="50"/>
      <c r="H48" s="163"/>
      <c r="I48" s="50"/>
      <c r="J48" s="50"/>
      <c r="K48" s="55"/>
      <c r="L48" s="52"/>
      <c r="M48" s="172" t="str">
        <f t="shared" si="0"/>
        <v/>
      </c>
      <c r="N48" s="53">
        <v>1</v>
      </c>
      <c r="O48" s="54"/>
      <c r="P48" s="206"/>
      <c r="Q48" s="228"/>
      <c r="R48" s="228"/>
      <c r="S48" s="228"/>
      <c r="T48" s="206"/>
    </row>
    <row r="49" spans="1:20" s="5" customFormat="1" ht="13" customHeight="1">
      <c r="A49" s="50"/>
      <c r="B49" s="50"/>
      <c r="C49" s="50"/>
      <c r="D49" s="50"/>
      <c r="E49" s="50"/>
      <c r="F49" s="50"/>
      <c r="G49" s="50"/>
      <c r="H49" s="163"/>
      <c r="I49" s="50"/>
      <c r="J49" s="50"/>
      <c r="K49" s="55"/>
      <c r="L49" s="52"/>
      <c r="M49" s="172" t="str">
        <f t="shared" si="0"/>
        <v/>
      </c>
      <c r="N49" s="53">
        <v>1</v>
      </c>
      <c r="O49" s="54"/>
      <c r="P49" s="206"/>
      <c r="Q49" s="228"/>
      <c r="R49" s="228"/>
      <c r="S49" s="228"/>
      <c r="T49" s="206"/>
    </row>
    <row r="50" spans="1:20" s="5" customFormat="1" ht="13" customHeight="1">
      <c r="A50" s="50"/>
      <c r="B50" s="50"/>
      <c r="C50" s="50"/>
      <c r="D50" s="50"/>
      <c r="E50" s="50"/>
      <c r="F50" s="50"/>
      <c r="G50" s="50"/>
      <c r="H50" s="163"/>
      <c r="I50" s="50"/>
      <c r="J50" s="50"/>
      <c r="K50" s="55"/>
      <c r="L50" s="52"/>
      <c r="M50" s="172" t="str">
        <f t="shared" si="0"/>
        <v/>
      </c>
      <c r="N50" s="53">
        <v>1</v>
      </c>
      <c r="O50" s="54"/>
      <c r="P50" s="206"/>
      <c r="Q50" s="228"/>
      <c r="R50" s="228"/>
      <c r="S50" s="228"/>
      <c r="T50" s="206"/>
    </row>
    <row r="51" spans="1:20" s="5" customFormat="1" ht="13" customHeight="1">
      <c r="A51" s="50"/>
      <c r="B51" s="50"/>
      <c r="C51" s="50"/>
      <c r="D51" s="50"/>
      <c r="E51" s="50"/>
      <c r="F51" s="50"/>
      <c r="G51" s="50"/>
      <c r="H51" s="163"/>
      <c r="I51" s="50"/>
      <c r="J51" s="50"/>
      <c r="K51" s="55"/>
      <c r="L51" s="52"/>
      <c r="M51" s="172" t="str">
        <f t="shared" si="0"/>
        <v/>
      </c>
      <c r="N51" s="53">
        <v>1</v>
      </c>
      <c r="O51" s="54"/>
      <c r="P51" s="206"/>
      <c r="Q51" s="228"/>
      <c r="R51" s="228"/>
      <c r="S51" s="228"/>
      <c r="T51" s="206"/>
    </row>
    <row r="52" spans="1:20" s="5" customFormat="1" ht="13" customHeight="1">
      <c r="A52" s="50"/>
      <c r="B52" s="50"/>
      <c r="C52" s="50"/>
      <c r="D52" s="50"/>
      <c r="E52" s="50"/>
      <c r="F52" s="50"/>
      <c r="G52" s="50"/>
      <c r="H52" s="163"/>
      <c r="I52" s="50"/>
      <c r="J52" s="50"/>
      <c r="K52" s="55"/>
      <c r="L52" s="52"/>
      <c r="M52" s="172" t="str">
        <f t="shared" si="0"/>
        <v/>
      </c>
      <c r="N52" s="53">
        <v>1</v>
      </c>
      <c r="O52" s="54"/>
      <c r="P52" s="206"/>
      <c r="Q52" s="228"/>
      <c r="R52" s="228"/>
      <c r="S52" s="228"/>
      <c r="T52" s="206"/>
    </row>
    <row r="53" spans="1:20" s="5" customFormat="1" ht="13" customHeight="1">
      <c r="A53" s="50"/>
      <c r="B53" s="50"/>
      <c r="C53" s="50"/>
      <c r="D53" s="50"/>
      <c r="E53" s="50"/>
      <c r="F53" s="50"/>
      <c r="G53" s="50"/>
      <c r="H53" s="163"/>
      <c r="I53" s="50"/>
      <c r="J53" s="50"/>
      <c r="K53" s="55"/>
      <c r="L53" s="52"/>
      <c r="M53" s="172" t="str">
        <f t="shared" si="0"/>
        <v/>
      </c>
      <c r="N53" s="53">
        <v>1</v>
      </c>
      <c r="O53" s="54"/>
      <c r="P53" s="206"/>
      <c r="Q53" s="228"/>
      <c r="R53" s="228"/>
      <c r="S53" s="228"/>
      <c r="T53" s="206"/>
    </row>
    <row r="54" spans="1:20" s="5" customFormat="1" ht="13" customHeight="1">
      <c r="A54" s="50"/>
      <c r="B54" s="50"/>
      <c r="C54" s="50"/>
      <c r="D54" s="50"/>
      <c r="E54" s="50"/>
      <c r="F54" s="50"/>
      <c r="G54" s="50"/>
      <c r="H54" s="163"/>
      <c r="I54" s="50"/>
      <c r="J54" s="50"/>
      <c r="K54" s="55"/>
      <c r="L54" s="52"/>
      <c r="M54" s="172" t="str">
        <f t="shared" si="0"/>
        <v/>
      </c>
      <c r="N54" s="53">
        <v>1</v>
      </c>
      <c r="O54" s="54"/>
      <c r="P54" s="206"/>
      <c r="Q54" s="228"/>
      <c r="R54" s="228"/>
      <c r="S54" s="228"/>
      <c r="T54" s="206"/>
    </row>
    <row r="55" spans="1:20" s="5" customFormat="1" ht="13" customHeight="1">
      <c r="A55" s="50"/>
      <c r="B55" s="50"/>
      <c r="C55" s="50"/>
      <c r="D55" s="50"/>
      <c r="E55" s="50"/>
      <c r="F55" s="50"/>
      <c r="G55" s="50"/>
      <c r="H55" s="163"/>
      <c r="I55" s="50"/>
      <c r="J55" s="50"/>
      <c r="K55" s="55"/>
      <c r="L55" s="52"/>
      <c r="M55" s="172" t="str">
        <f t="shared" si="0"/>
        <v/>
      </c>
      <c r="N55" s="53">
        <v>1</v>
      </c>
      <c r="O55" s="54"/>
      <c r="P55" s="206"/>
      <c r="Q55" s="228"/>
      <c r="R55" s="228"/>
      <c r="S55" s="228"/>
      <c r="T55" s="206"/>
    </row>
    <row r="56" spans="1:20" s="5" customFormat="1" ht="13" customHeight="1">
      <c r="A56" s="50"/>
      <c r="B56" s="50"/>
      <c r="C56" s="50"/>
      <c r="D56" s="50"/>
      <c r="E56" s="50"/>
      <c r="F56" s="50"/>
      <c r="G56" s="50"/>
      <c r="H56" s="163"/>
      <c r="I56" s="50"/>
      <c r="J56" s="50"/>
      <c r="K56" s="55"/>
      <c r="L56" s="52"/>
      <c r="M56" s="172" t="str">
        <f t="shared" si="0"/>
        <v/>
      </c>
      <c r="N56" s="53">
        <v>1</v>
      </c>
      <c r="O56" s="54"/>
      <c r="P56" s="206"/>
      <c r="Q56" s="228"/>
      <c r="R56" s="228"/>
      <c r="S56" s="228"/>
      <c r="T56" s="206"/>
    </row>
    <row r="57" spans="1:20" s="5" customFormat="1" ht="13" customHeight="1">
      <c r="A57" s="50"/>
      <c r="B57" s="50"/>
      <c r="C57" s="50"/>
      <c r="D57" s="50"/>
      <c r="E57" s="50"/>
      <c r="F57" s="50"/>
      <c r="G57" s="50"/>
      <c r="H57" s="163"/>
      <c r="I57" s="50"/>
      <c r="J57" s="50"/>
      <c r="K57" s="55"/>
      <c r="L57" s="52"/>
      <c r="M57" s="172" t="str">
        <f t="shared" si="0"/>
        <v/>
      </c>
      <c r="N57" s="53">
        <v>1</v>
      </c>
      <c r="O57" s="54"/>
      <c r="P57" s="206"/>
      <c r="Q57" s="228"/>
      <c r="R57" s="228"/>
      <c r="S57" s="228"/>
      <c r="T57" s="206"/>
    </row>
    <row r="58" spans="1:20" s="5" customFormat="1" ht="13" customHeight="1">
      <c r="A58" s="50"/>
      <c r="B58" s="50"/>
      <c r="C58" s="50"/>
      <c r="D58" s="50"/>
      <c r="E58" s="50"/>
      <c r="F58" s="50"/>
      <c r="G58" s="50"/>
      <c r="H58" s="163"/>
      <c r="I58" s="50"/>
      <c r="J58" s="50"/>
      <c r="K58" s="55"/>
      <c r="L58" s="52"/>
      <c r="M58" s="172" t="str">
        <f t="shared" si="0"/>
        <v/>
      </c>
      <c r="N58" s="53">
        <v>1</v>
      </c>
      <c r="O58" s="54"/>
      <c r="P58" s="206"/>
      <c r="Q58" s="228"/>
      <c r="R58" s="228"/>
      <c r="S58" s="228"/>
      <c r="T58" s="206"/>
    </row>
    <row r="59" spans="1:20" s="5" customFormat="1" ht="13" customHeight="1">
      <c r="A59" s="50"/>
      <c r="B59" s="50"/>
      <c r="C59" s="50"/>
      <c r="D59" s="50"/>
      <c r="E59" s="50"/>
      <c r="F59" s="50"/>
      <c r="G59" s="50"/>
      <c r="H59" s="163"/>
      <c r="I59" s="50"/>
      <c r="J59" s="50"/>
      <c r="K59" s="55"/>
      <c r="L59" s="52"/>
      <c r="M59" s="172" t="str">
        <f t="shared" si="0"/>
        <v/>
      </c>
      <c r="N59" s="53">
        <v>1</v>
      </c>
      <c r="O59" s="54"/>
      <c r="P59" s="206"/>
      <c r="Q59" s="228"/>
      <c r="R59" s="228"/>
      <c r="S59" s="228"/>
      <c r="T59" s="206"/>
    </row>
    <row r="60" spans="1:20" s="5" customFormat="1" ht="13" customHeight="1">
      <c r="A60" s="50"/>
      <c r="B60" s="50"/>
      <c r="C60" s="50"/>
      <c r="D60" s="50"/>
      <c r="E60" s="50"/>
      <c r="F60" s="50"/>
      <c r="G60" s="50"/>
      <c r="H60" s="163"/>
      <c r="I60" s="50"/>
      <c r="J60" s="50"/>
      <c r="K60" s="55"/>
      <c r="L60" s="52"/>
      <c r="M60" s="172" t="str">
        <f t="shared" si="0"/>
        <v/>
      </c>
      <c r="N60" s="53">
        <v>1</v>
      </c>
      <c r="O60" s="54"/>
      <c r="P60" s="206"/>
      <c r="Q60" s="228"/>
      <c r="R60" s="228"/>
      <c r="S60" s="228"/>
      <c r="T60" s="206"/>
    </row>
    <row r="61" spans="1:20" s="5" customFormat="1" ht="13" customHeight="1">
      <c r="A61" s="50"/>
      <c r="B61" s="50"/>
      <c r="C61" s="50"/>
      <c r="D61" s="50"/>
      <c r="E61" s="50"/>
      <c r="F61" s="50"/>
      <c r="G61" s="50"/>
      <c r="H61" s="163"/>
      <c r="I61" s="50"/>
      <c r="J61" s="50"/>
      <c r="K61" s="55"/>
      <c r="L61" s="52"/>
      <c r="M61" s="172" t="str">
        <f t="shared" si="0"/>
        <v/>
      </c>
      <c r="N61" s="53">
        <v>1</v>
      </c>
      <c r="O61" s="54"/>
      <c r="P61" s="206"/>
      <c r="Q61" s="228"/>
      <c r="R61" s="228"/>
      <c r="S61" s="228"/>
      <c r="T61" s="206"/>
    </row>
    <row r="62" spans="1:20" s="5" customFormat="1" ht="13" customHeight="1">
      <c r="A62" s="50"/>
      <c r="B62" s="50"/>
      <c r="C62" s="50"/>
      <c r="D62" s="50"/>
      <c r="E62" s="50"/>
      <c r="F62" s="50"/>
      <c r="G62" s="50"/>
      <c r="H62" s="163"/>
      <c r="I62" s="50"/>
      <c r="J62" s="50"/>
      <c r="K62" s="55"/>
      <c r="L62" s="52"/>
      <c r="M62" s="172" t="str">
        <f t="shared" si="0"/>
        <v/>
      </c>
      <c r="N62" s="53">
        <v>1</v>
      </c>
      <c r="O62" s="54"/>
      <c r="P62" s="206"/>
      <c r="Q62" s="228"/>
      <c r="R62" s="228"/>
      <c r="S62" s="228"/>
      <c r="T62" s="206"/>
    </row>
    <row r="63" spans="1:20" s="5" customFormat="1" ht="13" customHeight="1">
      <c r="A63" s="50"/>
      <c r="B63" s="50"/>
      <c r="C63" s="50"/>
      <c r="D63" s="50"/>
      <c r="E63" s="50"/>
      <c r="F63" s="50"/>
      <c r="G63" s="50"/>
      <c r="H63" s="163"/>
      <c r="I63" s="50"/>
      <c r="J63" s="50"/>
      <c r="K63" s="55"/>
      <c r="L63" s="52"/>
      <c r="M63" s="172" t="str">
        <f t="shared" si="0"/>
        <v/>
      </c>
      <c r="N63" s="53">
        <v>1</v>
      </c>
      <c r="O63" s="54"/>
      <c r="P63" s="206"/>
      <c r="Q63" s="228"/>
      <c r="R63" s="228"/>
      <c r="S63" s="228"/>
      <c r="T63" s="206"/>
    </row>
    <row r="64" spans="1:20" s="5" customFormat="1" ht="13" customHeight="1">
      <c r="A64" s="50"/>
      <c r="B64" s="50"/>
      <c r="C64" s="50"/>
      <c r="D64" s="50"/>
      <c r="E64" s="50"/>
      <c r="F64" s="50"/>
      <c r="G64" s="50"/>
      <c r="H64" s="163"/>
      <c r="I64" s="50"/>
      <c r="J64" s="50"/>
      <c r="K64" s="55"/>
      <c r="L64" s="52"/>
      <c r="M64" s="172" t="str">
        <f t="shared" si="0"/>
        <v/>
      </c>
      <c r="N64" s="53">
        <v>1</v>
      </c>
      <c r="O64" s="54"/>
      <c r="P64" s="206"/>
      <c r="Q64" s="228"/>
      <c r="R64" s="228"/>
      <c r="S64" s="228"/>
      <c r="T64" s="206"/>
    </row>
    <row r="65" spans="1:20" s="5" customFormat="1" ht="13" customHeight="1">
      <c r="A65" s="50"/>
      <c r="B65" s="50"/>
      <c r="C65" s="50"/>
      <c r="D65" s="50"/>
      <c r="E65" s="50"/>
      <c r="F65" s="50"/>
      <c r="G65" s="50"/>
      <c r="H65" s="163"/>
      <c r="I65" s="50"/>
      <c r="J65" s="50"/>
      <c r="K65" s="55"/>
      <c r="L65" s="52"/>
      <c r="M65" s="172" t="str">
        <f t="shared" si="0"/>
        <v/>
      </c>
      <c r="N65" s="53">
        <v>1</v>
      </c>
      <c r="O65" s="54"/>
      <c r="P65" s="206"/>
      <c r="Q65" s="228"/>
      <c r="R65" s="228"/>
      <c r="S65" s="228"/>
      <c r="T65" s="206"/>
    </row>
    <row r="66" spans="1:20" s="5" customFormat="1" ht="13" customHeight="1">
      <c r="A66" s="50"/>
      <c r="B66" s="50"/>
      <c r="C66" s="50"/>
      <c r="D66" s="50"/>
      <c r="E66" s="50"/>
      <c r="F66" s="50"/>
      <c r="G66" s="50"/>
      <c r="H66" s="163"/>
      <c r="I66" s="50"/>
      <c r="J66" s="50"/>
      <c r="K66" s="55"/>
      <c r="L66" s="52"/>
      <c r="M66" s="172" t="str">
        <f t="shared" si="0"/>
        <v/>
      </c>
      <c r="N66" s="53">
        <v>1</v>
      </c>
      <c r="O66" s="54"/>
      <c r="P66" s="206"/>
      <c r="Q66" s="228"/>
      <c r="R66" s="228"/>
      <c r="S66" s="228"/>
      <c r="T66" s="206"/>
    </row>
    <row r="67" spans="1:20" s="5" customFormat="1" ht="13" customHeight="1">
      <c r="A67" s="50"/>
      <c r="B67" s="50"/>
      <c r="C67" s="50"/>
      <c r="D67" s="50"/>
      <c r="E67" s="50"/>
      <c r="F67" s="50"/>
      <c r="G67" s="50"/>
      <c r="H67" s="163"/>
      <c r="I67" s="50"/>
      <c r="J67" s="50"/>
      <c r="K67" s="55"/>
      <c r="L67" s="52"/>
      <c r="M67" s="172" t="str">
        <f t="shared" ref="M67:M130" si="1">IF($I67="Dry",$H67*10,IF(NOT(ISBLANK($K67)),ROUNDDOWN((($H67/$K67)*1000)/15,0),""))</f>
        <v/>
      </c>
      <c r="N67" s="53">
        <v>1</v>
      </c>
      <c r="O67" s="54"/>
      <c r="P67" s="206"/>
      <c r="Q67" s="228"/>
      <c r="R67" s="228"/>
      <c r="S67" s="228"/>
      <c r="T67" s="206"/>
    </row>
    <row r="68" spans="1:20" s="5" customFormat="1" ht="13" customHeight="1">
      <c r="A68" s="50"/>
      <c r="B68" s="50"/>
      <c r="C68" s="50"/>
      <c r="D68" s="50"/>
      <c r="E68" s="50"/>
      <c r="F68" s="50"/>
      <c r="G68" s="50"/>
      <c r="H68" s="163"/>
      <c r="I68" s="50"/>
      <c r="J68" s="50"/>
      <c r="K68" s="55"/>
      <c r="L68" s="52"/>
      <c r="M68" s="172" t="str">
        <f t="shared" si="1"/>
        <v/>
      </c>
      <c r="N68" s="53">
        <v>1</v>
      </c>
      <c r="O68" s="54"/>
      <c r="P68" s="206"/>
      <c r="Q68" s="228"/>
      <c r="R68" s="228"/>
      <c r="S68" s="228"/>
      <c r="T68" s="206"/>
    </row>
    <row r="69" spans="1:20" s="5" customFormat="1" ht="13" customHeight="1">
      <c r="A69" s="50"/>
      <c r="B69" s="50"/>
      <c r="C69" s="50"/>
      <c r="D69" s="50"/>
      <c r="E69" s="50"/>
      <c r="F69" s="50"/>
      <c r="G69" s="50"/>
      <c r="H69" s="163"/>
      <c r="I69" s="50"/>
      <c r="J69" s="50"/>
      <c r="K69" s="55"/>
      <c r="L69" s="52"/>
      <c r="M69" s="172" t="str">
        <f t="shared" si="1"/>
        <v/>
      </c>
      <c r="N69" s="53">
        <v>1</v>
      </c>
      <c r="O69" s="54"/>
      <c r="P69" s="206"/>
      <c r="Q69" s="228"/>
      <c r="R69" s="228"/>
      <c r="S69" s="228"/>
      <c r="T69" s="206"/>
    </row>
    <row r="70" spans="1:20" s="5" customFormat="1" ht="13" customHeight="1">
      <c r="A70" s="50"/>
      <c r="B70" s="50"/>
      <c r="C70" s="50"/>
      <c r="D70" s="50"/>
      <c r="E70" s="50"/>
      <c r="F70" s="50"/>
      <c r="G70" s="50"/>
      <c r="H70" s="163"/>
      <c r="I70" s="50"/>
      <c r="J70" s="50"/>
      <c r="K70" s="55"/>
      <c r="L70" s="52"/>
      <c r="M70" s="172" t="str">
        <f t="shared" si="1"/>
        <v/>
      </c>
      <c r="N70" s="53">
        <v>1</v>
      </c>
      <c r="O70" s="54"/>
      <c r="P70" s="206"/>
      <c r="Q70" s="228"/>
      <c r="R70" s="228"/>
      <c r="S70" s="228"/>
      <c r="T70" s="206"/>
    </row>
    <row r="71" spans="1:20" s="5" customFormat="1" ht="13" customHeight="1">
      <c r="A71" s="50"/>
      <c r="B71" s="50"/>
      <c r="C71" s="50"/>
      <c r="D71" s="50"/>
      <c r="E71" s="50"/>
      <c r="F71" s="50"/>
      <c r="G71" s="50"/>
      <c r="H71" s="163"/>
      <c r="I71" s="50"/>
      <c r="J71" s="50"/>
      <c r="K71" s="55"/>
      <c r="L71" s="52"/>
      <c r="M71" s="172" t="str">
        <f t="shared" si="1"/>
        <v/>
      </c>
      <c r="N71" s="53">
        <v>1</v>
      </c>
      <c r="O71" s="54"/>
      <c r="P71" s="206"/>
      <c r="Q71" s="228"/>
      <c r="R71" s="228"/>
      <c r="S71" s="228"/>
      <c r="T71" s="206"/>
    </row>
    <row r="72" spans="1:20" s="5" customFormat="1" ht="13" customHeight="1">
      <c r="A72" s="50"/>
      <c r="B72" s="50"/>
      <c r="C72" s="50"/>
      <c r="D72" s="50"/>
      <c r="E72" s="50"/>
      <c r="F72" s="50"/>
      <c r="G72" s="50"/>
      <c r="H72" s="163"/>
      <c r="I72" s="50"/>
      <c r="J72" s="50"/>
      <c r="K72" s="55"/>
      <c r="L72" s="52"/>
      <c r="M72" s="172" t="str">
        <f t="shared" si="1"/>
        <v/>
      </c>
      <c r="N72" s="53">
        <v>1</v>
      </c>
      <c r="O72" s="54"/>
      <c r="P72" s="206"/>
      <c r="Q72" s="228"/>
      <c r="R72" s="228"/>
      <c r="S72" s="228"/>
      <c r="T72" s="206"/>
    </row>
    <row r="73" spans="1:20" s="5" customFormat="1" ht="13" customHeight="1">
      <c r="A73" s="50"/>
      <c r="B73" s="50"/>
      <c r="C73" s="50"/>
      <c r="D73" s="50"/>
      <c r="E73" s="50"/>
      <c r="F73" s="50"/>
      <c r="G73" s="50"/>
      <c r="H73" s="163"/>
      <c r="I73" s="50"/>
      <c r="J73" s="50"/>
      <c r="K73" s="55"/>
      <c r="L73" s="52"/>
      <c r="M73" s="172" t="str">
        <f t="shared" si="1"/>
        <v/>
      </c>
      <c r="N73" s="53">
        <v>1</v>
      </c>
      <c r="O73" s="54"/>
      <c r="P73" s="206"/>
      <c r="Q73" s="228"/>
      <c r="R73" s="228"/>
      <c r="S73" s="228"/>
      <c r="T73" s="206"/>
    </row>
    <row r="74" spans="1:20" s="5" customFormat="1" ht="13" customHeight="1">
      <c r="A74" s="50"/>
      <c r="B74" s="50"/>
      <c r="C74" s="50"/>
      <c r="D74" s="50"/>
      <c r="E74" s="50"/>
      <c r="F74" s="50"/>
      <c r="G74" s="50"/>
      <c r="H74" s="163"/>
      <c r="I74" s="50"/>
      <c r="J74" s="50"/>
      <c r="K74" s="55"/>
      <c r="L74" s="52"/>
      <c r="M74" s="172" t="str">
        <f t="shared" si="1"/>
        <v/>
      </c>
      <c r="N74" s="53">
        <v>1</v>
      </c>
      <c r="O74" s="54"/>
      <c r="P74" s="206"/>
      <c r="Q74" s="228"/>
      <c r="R74" s="228"/>
      <c r="S74" s="228"/>
      <c r="T74" s="206"/>
    </row>
    <row r="75" spans="1:20" s="5" customFormat="1" ht="13" customHeight="1">
      <c r="A75" s="50"/>
      <c r="B75" s="50"/>
      <c r="C75" s="50"/>
      <c r="D75" s="50"/>
      <c r="E75" s="50"/>
      <c r="F75" s="50"/>
      <c r="G75" s="50"/>
      <c r="H75" s="163"/>
      <c r="I75" s="50"/>
      <c r="J75" s="50"/>
      <c r="K75" s="55"/>
      <c r="L75" s="52"/>
      <c r="M75" s="172" t="str">
        <f t="shared" si="1"/>
        <v/>
      </c>
      <c r="N75" s="53">
        <v>1</v>
      </c>
      <c r="O75" s="54"/>
      <c r="P75" s="206"/>
      <c r="Q75" s="206"/>
      <c r="R75" s="206"/>
      <c r="S75" s="206"/>
      <c r="T75" s="206"/>
    </row>
    <row r="76" spans="1:20" s="5" customFormat="1" ht="13" customHeight="1">
      <c r="A76" s="50"/>
      <c r="B76" s="50"/>
      <c r="C76" s="50"/>
      <c r="D76" s="50"/>
      <c r="E76" s="50"/>
      <c r="F76" s="50"/>
      <c r="G76" s="50"/>
      <c r="H76" s="163"/>
      <c r="I76" s="50"/>
      <c r="J76" s="50"/>
      <c r="K76" s="55"/>
      <c r="L76" s="52"/>
      <c r="M76" s="172" t="str">
        <f t="shared" si="1"/>
        <v/>
      </c>
      <c r="N76" s="53">
        <v>1</v>
      </c>
      <c r="O76" s="54"/>
      <c r="P76" s="206"/>
      <c r="Q76" s="206"/>
      <c r="R76" s="206"/>
      <c r="S76" s="206"/>
      <c r="T76" s="206"/>
    </row>
    <row r="77" spans="1:20" s="5" customFormat="1" ht="13" customHeight="1">
      <c r="A77" s="50"/>
      <c r="B77" s="50"/>
      <c r="C77" s="50"/>
      <c r="D77" s="50"/>
      <c r="E77" s="50"/>
      <c r="F77" s="50"/>
      <c r="G77" s="50"/>
      <c r="H77" s="163"/>
      <c r="I77" s="50"/>
      <c r="J77" s="50"/>
      <c r="K77" s="55"/>
      <c r="L77" s="52"/>
      <c r="M77" s="172" t="str">
        <f t="shared" si="1"/>
        <v/>
      </c>
      <c r="N77" s="53">
        <v>1</v>
      </c>
      <c r="O77" s="54"/>
      <c r="P77" s="206"/>
      <c r="Q77" s="206"/>
      <c r="R77" s="206"/>
      <c r="S77" s="206"/>
      <c r="T77" s="206"/>
    </row>
    <row r="78" spans="1:20" s="5" customFormat="1" ht="13" customHeight="1">
      <c r="A78" s="50"/>
      <c r="B78" s="50"/>
      <c r="C78" s="50"/>
      <c r="D78" s="50"/>
      <c r="E78" s="50"/>
      <c r="F78" s="50"/>
      <c r="G78" s="50"/>
      <c r="H78" s="163"/>
      <c r="I78" s="50"/>
      <c r="J78" s="50"/>
      <c r="K78" s="55"/>
      <c r="L78" s="52"/>
      <c r="M78" s="172" t="str">
        <f t="shared" si="1"/>
        <v/>
      </c>
      <c r="N78" s="53">
        <v>1</v>
      </c>
      <c r="O78" s="54"/>
      <c r="P78" s="206"/>
      <c r="Q78" s="206"/>
      <c r="R78" s="206"/>
      <c r="S78" s="206"/>
      <c r="T78" s="206"/>
    </row>
    <row r="79" spans="1:20" s="5" customFormat="1" ht="13" customHeight="1">
      <c r="A79" s="50"/>
      <c r="B79" s="50"/>
      <c r="C79" s="50"/>
      <c r="D79" s="50"/>
      <c r="E79" s="50"/>
      <c r="F79" s="50"/>
      <c r="G79" s="50"/>
      <c r="H79" s="163"/>
      <c r="I79" s="50"/>
      <c r="J79" s="50"/>
      <c r="K79" s="55"/>
      <c r="L79" s="52"/>
      <c r="M79" s="172" t="str">
        <f t="shared" si="1"/>
        <v/>
      </c>
      <c r="N79" s="53">
        <v>1</v>
      </c>
      <c r="O79" s="54"/>
      <c r="P79" s="206"/>
      <c r="Q79" s="206"/>
      <c r="R79" s="206"/>
      <c r="S79" s="206"/>
      <c r="T79" s="206"/>
    </row>
    <row r="80" spans="1:20" s="5" customFormat="1" ht="13" customHeight="1">
      <c r="A80" s="50"/>
      <c r="B80" s="50"/>
      <c r="C80" s="50"/>
      <c r="D80" s="50"/>
      <c r="E80" s="50"/>
      <c r="F80" s="50"/>
      <c r="G80" s="50"/>
      <c r="H80" s="163"/>
      <c r="I80" s="50"/>
      <c r="J80" s="50"/>
      <c r="K80" s="55"/>
      <c r="L80" s="52"/>
      <c r="M80" s="172" t="str">
        <f t="shared" si="1"/>
        <v/>
      </c>
      <c r="N80" s="53">
        <v>1</v>
      </c>
      <c r="O80" s="54"/>
      <c r="P80" s="206"/>
      <c r="Q80" s="206"/>
      <c r="R80" s="206"/>
      <c r="S80" s="206"/>
      <c r="T80" s="206"/>
    </row>
    <row r="81" spans="1:20" s="5" customFormat="1" ht="13" customHeight="1">
      <c r="A81" s="50"/>
      <c r="B81" s="50"/>
      <c r="C81" s="50"/>
      <c r="D81" s="50"/>
      <c r="E81" s="50"/>
      <c r="F81" s="50"/>
      <c r="G81" s="50"/>
      <c r="H81" s="163"/>
      <c r="I81" s="50"/>
      <c r="J81" s="50"/>
      <c r="K81" s="55"/>
      <c r="L81" s="52"/>
      <c r="M81" s="172" t="str">
        <f t="shared" si="1"/>
        <v/>
      </c>
      <c r="N81" s="53">
        <v>1</v>
      </c>
      <c r="O81" s="54"/>
      <c r="P81" s="206"/>
      <c r="Q81" s="206"/>
      <c r="R81" s="206"/>
      <c r="S81" s="206"/>
      <c r="T81" s="206"/>
    </row>
    <row r="82" spans="1:20" s="5" customFormat="1" ht="13" customHeight="1">
      <c r="A82" s="50"/>
      <c r="B82" s="50"/>
      <c r="C82" s="50"/>
      <c r="D82" s="50"/>
      <c r="E82" s="50"/>
      <c r="F82" s="50"/>
      <c r="G82" s="50"/>
      <c r="H82" s="163"/>
      <c r="I82" s="50"/>
      <c r="J82" s="50"/>
      <c r="K82" s="55"/>
      <c r="L82" s="52"/>
      <c r="M82" s="172" t="str">
        <f t="shared" si="1"/>
        <v/>
      </c>
      <c r="N82" s="53">
        <v>1</v>
      </c>
      <c r="O82" s="54"/>
      <c r="P82" s="206"/>
      <c r="Q82" s="206"/>
      <c r="R82" s="206"/>
      <c r="S82" s="206"/>
      <c r="T82" s="206"/>
    </row>
    <row r="83" spans="1:20" s="5" customFormat="1" ht="13" customHeight="1">
      <c r="A83" s="50"/>
      <c r="B83" s="50"/>
      <c r="C83" s="50"/>
      <c r="D83" s="50"/>
      <c r="E83" s="50"/>
      <c r="F83" s="50"/>
      <c r="G83" s="50"/>
      <c r="H83" s="163"/>
      <c r="I83" s="50"/>
      <c r="J83" s="50"/>
      <c r="K83" s="55"/>
      <c r="L83" s="52"/>
      <c r="M83" s="172" t="str">
        <f t="shared" si="1"/>
        <v/>
      </c>
      <c r="N83" s="53">
        <v>1</v>
      </c>
      <c r="O83" s="54"/>
      <c r="P83" s="206"/>
      <c r="Q83" s="206"/>
      <c r="R83" s="206"/>
      <c r="S83" s="206"/>
      <c r="T83" s="206"/>
    </row>
    <row r="84" spans="1:20" s="5" customFormat="1" ht="13" customHeight="1">
      <c r="A84" s="50"/>
      <c r="B84" s="50"/>
      <c r="C84" s="50"/>
      <c r="D84" s="50"/>
      <c r="E84" s="50"/>
      <c r="F84" s="50"/>
      <c r="G84" s="50"/>
      <c r="H84" s="163"/>
      <c r="I84" s="50"/>
      <c r="J84" s="50"/>
      <c r="K84" s="55"/>
      <c r="L84" s="52"/>
      <c r="M84" s="172" t="str">
        <f t="shared" si="1"/>
        <v/>
      </c>
      <c r="N84" s="53">
        <v>1</v>
      </c>
      <c r="O84" s="54"/>
      <c r="P84" s="206"/>
      <c r="Q84" s="206"/>
      <c r="R84" s="206"/>
      <c r="S84" s="206"/>
      <c r="T84" s="206"/>
    </row>
    <row r="85" spans="1:20" s="5" customFormat="1" ht="13" customHeight="1">
      <c r="A85" s="50"/>
      <c r="B85" s="50"/>
      <c r="C85" s="50"/>
      <c r="D85" s="50"/>
      <c r="E85" s="50"/>
      <c r="F85" s="50"/>
      <c r="G85" s="50"/>
      <c r="H85" s="163"/>
      <c r="I85" s="50"/>
      <c r="J85" s="50"/>
      <c r="K85" s="55"/>
      <c r="L85" s="52"/>
      <c r="M85" s="172" t="str">
        <f t="shared" si="1"/>
        <v/>
      </c>
      <c r="N85" s="53">
        <v>1</v>
      </c>
      <c r="O85" s="54"/>
      <c r="P85" s="206"/>
      <c r="Q85" s="206"/>
      <c r="R85" s="206"/>
      <c r="S85" s="206"/>
      <c r="T85" s="206"/>
    </row>
    <row r="86" spans="1:20" s="5" customFormat="1" ht="13" customHeight="1">
      <c r="A86" s="50"/>
      <c r="B86" s="50"/>
      <c r="C86" s="50"/>
      <c r="D86" s="50"/>
      <c r="E86" s="50"/>
      <c r="F86" s="50"/>
      <c r="G86" s="50"/>
      <c r="H86" s="163"/>
      <c r="I86" s="50"/>
      <c r="J86" s="50"/>
      <c r="K86" s="55"/>
      <c r="L86" s="52"/>
      <c r="M86" s="172" t="str">
        <f t="shared" si="1"/>
        <v/>
      </c>
      <c r="N86" s="53">
        <v>1</v>
      </c>
      <c r="O86" s="54"/>
      <c r="P86" s="206"/>
      <c r="Q86" s="206"/>
      <c r="R86" s="206"/>
      <c r="S86" s="206"/>
      <c r="T86" s="206"/>
    </row>
    <row r="87" spans="1:20" s="5" customFormat="1" ht="13" customHeight="1">
      <c r="A87" s="50"/>
      <c r="B87" s="50"/>
      <c r="C87" s="50"/>
      <c r="D87" s="50"/>
      <c r="E87" s="50"/>
      <c r="F87" s="50"/>
      <c r="G87" s="50"/>
      <c r="H87" s="163"/>
      <c r="I87" s="50"/>
      <c r="J87" s="50"/>
      <c r="K87" s="55"/>
      <c r="L87" s="52"/>
      <c r="M87" s="172" t="str">
        <f t="shared" si="1"/>
        <v/>
      </c>
      <c r="N87" s="53">
        <v>1</v>
      </c>
      <c r="O87" s="54"/>
      <c r="P87" s="206"/>
      <c r="Q87" s="206"/>
      <c r="R87" s="206"/>
      <c r="S87" s="206"/>
      <c r="T87" s="206"/>
    </row>
    <row r="88" spans="1:20" s="5" customFormat="1" ht="13" customHeight="1">
      <c r="A88" s="50"/>
      <c r="B88" s="50"/>
      <c r="C88" s="50"/>
      <c r="D88" s="50"/>
      <c r="E88" s="50"/>
      <c r="F88" s="50"/>
      <c r="G88" s="50"/>
      <c r="H88" s="163"/>
      <c r="I88" s="50"/>
      <c r="J88" s="50"/>
      <c r="K88" s="55"/>
      <c r="L88" s="52"/>
      <c r="M88" s="172" t="str">
        <f t="shared" si="1"/>
        <v/>
      </c>
      <c r="N88" s="53">
        <v>1</v>
      </c>
      <c r="O88" s="54"/>
      <c r="P88" s="206"/>
      <c r="Q88" s="206"/>
      <c r="R88" s="206"/>
      <c r="S88" s="206"/>
      <c r="T88" s="206"/>
    </row>
    <row r="89" spans="1:20" s="5" customFormat="1" ht="13" customHeight="1">
      <c r="A89" s="50"/>
      <c r="B89" s="50"/>
      <c r="C89" s="50"/>
      <c r="D89" s="50"/>
      <c r="E89" s="50"/>
      <c r="F89" s="50"/>
      <c r="G89" s="50"/>
      <c r="H89" s="163"/>
      <c r="I89" s="50"/>
      <c r="J89" s="50"/>
      <c r="K89" s="55"/>
      <c r="L89" s="52"/>
      <c r="M89" s="172" t="str">
        <f t="shared" si="1"/>
        <v/>
      </c>
      <c r="N89" s="53">
        <v>1</v>
      </c>
      <c r="O89" s="54"/>
      <c r="P89" s="206"/>
      <c r="Q89" s="206"/>
      <c r="R89" s="206"/>
      <c r="S89" s="206"/>
      <c r="T89" s="206"/>
    </row>
    <row r="90" spans="1:20" s="5" customFormat="1" ht="13" customHeight="1">
      <c r="A90" s="50"/>
      <c r="B90" s="50"/>
      <c r="C90" s="50"/>
      <c r="D90" s="50"/>
      <c r="E90" s="50"/>
      <c r="F90" s="50"/>
      <c r="G90" s="50"/>
      <c r="H90" s="163"/>
      <c r="I90" s="50"/>
      <c r="J90" s="50"/>
      <c r="K90" s="55"/>
      <c r="L90" s="52"/>
      <c r="M90" s="172" t="str">
        <f t="shared" si="1"/>
        <v/>
      </c>
      <c r="N90" s="53">
        <v>1</v>
      </c>
      <c r="O90" s="54"/>
      <c r="P90" s="206"/>
      <c r="Q90" s="206"/>
      <c r="R90" s="206"/>
      <c r="S90" s="206"/>
      <c r="T90" s="206"/>
    </row>
    <row r="91" spans="1:20" s="5" customFormat="1" ht="13" customHeight="1">
      <c r="A91" s="50"/>
      <c r="B91" s="50"/>
      <c r="C91" s="50"/>
      <c r="D91" s="50"/>
      <c r="E91" s="50"/>
      <c r="F91" s="50"/>
      <c r="G91" s="50"/>
      <c r="H91" s="163"/>
      <c r="I91" s="50"/>
      <c r="J91" s="50"/>
      <c r="K91" s="55"/>
      <c r="L91" s="52"/>
      <c r="M91" s="172" t="str">
        <f t="shared" si="1"/>
        <v/>
      </c>
      <c r="N91" s="53">
        <v>1</v>
      </c>
      <c r="O91" s="54"/>
      <c r="P91" s="206"/>
      <c r="Q91" s="206"/>
      <c r="R91" s="206"/>
      <c r="S91" s="206"/>
      <c r="T91" s="206"/>
    </row>
    <row r="92" spans="1:20" s="5" customFormat="1" ht="13" customHeight="1">
      <c r="A92" s="50"/>
      <c r="B92" s="50"/>
      <c r="C92" s="50"/>
      <c r="D92" s="50"/>
      <c r="E92" s="50"/>
      <c r="F92" s="50"/>
      <c r="G92" s="50"/>
      <c r="H92" s="163"/>
      <c r="I92" s="50"/>
      <c r="J92" s="50"/>
      <c r="K92" s="55"/>
      <c r="L92" s="52"/>
      <c r="M92" s="172" t="str">
        <f t="shared" si="1"/>
        <v/>
      </c>
      <c r="N92" s="53">
        <v>1</v>
      </c>
      <c r="O92" s="54"/>
      <c r="P92" s="206"/>
      <c r="Q92" s="206"/>
      <c r="R92" s="206"/>
      <c r="S92" s="206"/>
      <c r="T92" s="206"/>
    </row>
    <row r="93" spans="1:20" s="5" customFormat="1" ht="13" customHeight="1">
      <c r="A93" s="50"/>
      <c r="B93" s="50"/>
      <c r="C93" s="50"/>
      <c r="D93" s="50"/>
      <c r="E93" s="50"/>
      <c r="F93" s="50"/>
      <c r="G93" s="50"/>
      <c r="H93" s="163"/>
      <c r="I93" s="50"/>
      <c r="J93" s="50"/>
      <c r="K93" s="55"/>
      <c r="L93" s="52"/>
      <c r="M93" s="172" t="str">
        <f t="shared" si="1"/>
        <v/>
      </c>
      <c r="N93" s="53">
        <v>1</v>
      </c>
      <c r="O93" s="54"/>
      <c r="P93" s="206"/>
      <c r="Q93" s="206"/>
      <c r="R93" s="206"/>
      <c r="S93" s="206"/>
      <c r="T93" s="206"/>
    </row>
    <row r="94" spans="1:20" s="5" customFormat="1" ht="13" customHeight="1">
      <c r="A94" s="50"/>
      <c r="B94" s="50"/>
      <c r="C94" s="50"/>
      <c r="D94" s="50"/>
      <c r="E94" s="50"/>
      <c r="F94" s="50"/>
      <c r="G94" s="50"/>
      <c r="H94" s="163"/>
      <c r="I94" s="50"/>
      <c r="J94" s="50"/>
      <c r="K94" s="55"/>
      <c r="L94" s="52"/>
      <c r="M94" s="172" t="str">
        <f t="shared" si="1"/>
        <v/>
      </c>
      <c r="N94" s="53">
        <v>1</v>
      </c>
      <c r="O94" s="54"/>
      <c r="P94" s="206"/>
      <c r="Q94" s="206"/>
      <c r="R94" s="206"/>
      <c r="S94" s="206"/>
      <c r="T94" s="206"/>
    </row>
    <row r="95" spans="1:20" s="5" customFormat="1" ht="13" customHeight="1">
      <c r="A95" s="50"/>
      <c r="B95" s="50"/>
      <c r="C95" s="50"/>
      <c r="D95" s="50"/>
      <c r="E95" s="50"/>
      <c r="F95" s="50"/>
      <c r="G95" s="50"/>
      <c r="H95" s="163"/>
      <c r="I95" s="50"/>
      <c r="J95" s="50"/>
      <c r="K95" s="55"/>
      <c r="L95" s="52"/>
      <c r="M95" s="172" t="str">
        <f t="shared" si="1"/>
        <v/>
      </c>
      <c r="N95" s="53">
        <v>1</v>
      </c>
      <c r="O95" s="54"/>
      <c r="P95" s="206"/>
      <c r="Q95" s="206"/>
      <c r="R95" s="206"/>
      <c r="S95" s="206"/>
      <c r="T95" s="206"/>
    </row>
    <row r="96" spans="1:20" s="5" customFormat="1" ht="13" customHeight="1">
      <c r="A96" s="50"/>
      <c r="B96" s="50"/>
      <c r="C96" s="50"/>
      <c r="D96" s="50"/>
      <c r="E96" s="50"/>
      <c r="F96" s="50"/>
      <c r="G96" s="50"/>
      <c r="H96" s="163"/>
      <c r="I96" s="50"/>
      <c r="J96" s="50"/>
      <c r="K96" s="55"/>
      <c r="L96" s="52"/>
      <c r="M96" s="172" t="str">
        <f t="shared" si="1"/>
        <v/>
      </c>
      <c r="N96" s="53">
        <v>1</v>
      </c>
      <c r="O96" s="54"/>
      <c r="P96" s="206"/>
      <c r="Q96" s="206"/>
      <c r="R96" s="206"/>
      <c r="S96" s="206"/>
      <c r="T96" s="206"/>
    </row>
    <row r="97" spans="1:20" s="5" customFormat="1" ht="13" customHeight="1">
      <c r="A97" s="50"/>
      <c r="B97" s="50"/>
      <c r="C97" s="50"/>
      <c r="D97" s="50"/>
      <c r="E97" s="50"/>
      <c r="F97" s="50"/>
      <c r="G97" s="50"/>
      <c r="H97" s="163"/>
      <c r="I97" s="50"/>
      <c r="J97" s="50"/>
      <c r="K97" s="55"/>
      <c r="L97" s="52"/>
      <c r="M97" s="172" t="str">
        <f t="shared" si="1"/>
        <v/>
      </c>
      <c r="N97" s="53">
        <v>1</v>
      </c>
      <c r="O97" s="54"/>
      <c r="P97" s="206"/>
      <c r="Q97" s="206"/>
      <c r="R97" s="206"/>
      <c r="S97" s="206"/>
      <c r="T97" s="206"/>
    </row>
    <row r="98" spans="1:20" s="5" customFormat="1" ht="13" customHeight="1">
      <c r="A98" s="50"/>
      <c r="B98" s="50"/>
      <c r="C98" s="50"/>
      <c r="D98" s="50"/>
      <c r="E98" s="50"/>
      <c r="F98" s="50"/>
      <c r="G98" s="50"/>
      <c r="H98" s="163"/>
      <c r="I98" s="50"/>
      <c r="J98" s="50"/>
      <c r="K98" s="55"/>
      <c r="L98" s="52"/>
      <c r="M98" s="172" t="str">
        <f t="shared" si="1"/>
        <v/>
      </c>
      <c r="N98" s="53">
        <v>1</v>
      </c>
      <c r="O98" s="54"/>
      <c r="P98" s="206"/>
      <c r="Q98" s="206"/>
      <c r="R98" s="206"/>
      <c r="S98" s="206"/>
      <c r="T98" s="206"/>
    </row>
    <row r="99" spans="1:20" s="5" customFormat="1" ht="13" customHeight="1">
      <c r="A99" s="50"/>
      <c r="B99" s="50"/>
      <c r="C99" s="50"/>
      <c r="D99" s="50"/>
      <c r="E99" s="50"/>
      <c r="F99" s="50"/>
      <c r="G99" s="50"/>
      <c r="H99" s="163"/>
      <c r="I99" s="50"/>
      <c r="J99" s="50"/>
      <c r="K99" s="55"/>
      <c r="L99" s="52"/>
      <c r="M99" s="172" t="str">
        <f t="shared" si="1"/>
        <v/>
      </c>
      <c r="N99" s="53">
        <v>1</v>
      </c>
      <c r="O99" s="54"/>
      <c r="P99" s="206"/>
      <c r="Q99" s="206"/>
      <c r="R99" s="206"/>
      <c r="S99" s="206"/>
      <c r="T99" s="206"/>
    </row>
    <row r="100" spans="1:20" s="5" customFormat="1" ht="13" customHeight="1">
      <c r="A100" s="50"/>
      <c r="B100" s="50"/>
      <c r="C100" s="50"/>
      <c r="D100" s="50"/>
      <c r="E100" s="50"/>
      <c r="F100" s="50"/>
      <c r="G100" s="50"/>
      <c r="H100" s="163"/>
      <c r="I100" s="50"/>
      <c r="J100" s="50"/>
      <c r="K100" s="55"/>
      <c r="L100" s="52"/>
      <c r="M100" s="172" t="str">
        <f t="shared" si="1"/>
        <v/>
      </c>
      <c r="N100" s="53">
        <v>1</v>
      </c>
      <c r="O100" s="54"/>
      <c r="P100" s="206"/>
      <c r="Q100" s="206"/>
      <c r="R100" s="206"/>
      <c r="S100" s="206"/>
      <c r="T100" s="206"/>
    </row>
    <row r="101" spans="1:20" s="5" customFormat="1" ht="13" customHeight="1">
      <c r="A101" s="50"/>
      <c r="B101" s="50"/>
      <c r="C101" s="50"/>
      <c r="D101" s="50"/>
      <c r="E101" s="50"/>
      <c r="F101" s="50"/>
      <c r="G101" s="50"/>
      <c r="H101" s="163"/>
      <c r="I101" s="50"/>
      <c r="J101" s="50"/>
      <c r="K101" s="55"/>
      <c r="L101" s="52"/>
      <c r="M101" s="172" t="str">
        <f t="shared" si="1"/>
        <v/>
      </c>
      <c r="N101" s="53">
        <v>1</v>
      </c>
      <c r="O101" s="54"/>
      <c r="P101" s="206"/>
      <c r="Q101" s="206"/>
      <c r="R101" s="206"/>
      <c r="S101" s="206"/>
      <c r="T101" s="206"/>
    </row>
    <row r="102" spans="1:20" s="5" customFormat="1" ht="13" customHeight="1">
      <c r="A102" s="50"/>
      <c r="B102" s="50"/>
      <c r="C102" s="50"/>
      <c r="D102" s="50"/>
      <c r="E102" s="50"/>
      <c r="F102" s="50"/>
      <c r="G102" s="50"/>
      <c r="H102" s="163"/>
      <c r="I102" s="50"/>
      <c r="J102" s="50"/>
      <c r="K102" s="55"/>
      <c r="L102" s="52"/>
      <c r="M102" s="172" t="str">
        <f t="shared" si="1"/>
        <v/>
      </c>
      <c r="N102" s="53">
        <v>1</v>
      </c>
      <c r="O102" s="54"/>
      <c r="P102" s="206"/>
      <c r="Q102" s="206"/>
      <c r="R102" s="206"/>
      <c r="S102" s="206"/>
      <c r="T102" s="206"/>
    </row>
    <row r="103" spans="1:20" s="5" customFormat="1" ht="13" customHeight="1">
      <c r="A103" s="50"/>
      <c r="B103" s="50"/>
      <c r="C103" s="50"/>
      <c r="D103" s="50"/>
      <c r="E103" s="50"/>
      <c r="F103" s="50"/>
      <c r="G103" s="50"/>
      <c r="H103" s="163"/>
      <c r="I103" s="50"/>
      <c r="J103" s="50"/>
      <c r="K103" s="55"/>
      <c r="L103" s="52"/>
      <c r="M103" s="172" t="str">
        <f t="shared" si="1"/>
        <v/>
      </c>
      <c r="N103" s="53">
        <v>1</v>
      </c>
      <c r="O103" s="54"/>
      <c r="P103" s="206"/>
      <c r="Q103" s="206"/>
      <c r="R103" s="206"/>
      <c r="S103" s="206"/>
      <c r="T103" s="206"/>
    </row>
    <row r="104" spans="1:20" s="5" customFormat="1" ht="13" customHeight="1">
      <c r="A104" s="50"/>
      <c r="B104" s="50"/>
      <c r="C104" s="50"/>
      <c r="D104" s="50"/>
      <c r="E104" s="50"/>
      <c r="F104" s="50"/>
      <c r="G104" s="50"/>
      <c r="H104" s="163"/>
      <c r="I104" s="50"/>
      <c r="J104" s="50"/>
      <c r="K104" s="55"/>
      <c r="L104" s="52"/>
      <c r="M104" s="172" t="str">
        <f t="shared" si="1"/>
        <v/>
      </c>
      <c r="N104" s="53">
        <v>1</v>
      </c>
      <c r="O104" s="54"/>
      <c r="P104" s="206"/>
      <c r="Q104" s="206"/>
      <c r="R104" s="206"/>
      <c r="S104" s="206"/>
      <c r="T104" s="206"/>
    </row>
    <row r="105" spans="1:20" s="5" customFormat="1" ht="13" customHeight="1">
      <c r="A105" s="50"/>
      <c r="B105" s="50"/>
      <c r="C105" s="50"/>
      <c r="D105" s="50"/>
      <c r="E105" s="50"/>
      <c r="F105" s="50"/>
      <c r="G105" s="50"/>
      <c r="H105" s="163"/>
      <c r="I105" s="50"/>
      <c r="J105" s="50"/>
      <c r="K105" s="55"/>
      <c r="L105" s="52"/>
      <c r="M105" s="172" t="str">
        <f t="shared" si="1"/>
        <v/>
      </c>
      <c r="N105" s="53">
        <v>1</v>
      </c>
      <c r="O105" s="54"/>
      <c r="P105" s="206"/>
      <c r="Q105" s="206"/>
      <c r="R105" s="206"/>
      <c r="S105" s="206"/>
      <c r="T105" s="206"/>
    </row>
    <row r="106" spans="1:20" s="5" customFormat="1" ht="13" customHeight="1">
      <c r="A106" s="50"/>
      <c r="B106" s="50"/>
      <c r="C106" s="50"/>
      <c r="D106" s="50"/>
      <c r="E106" s="50"/>
      <c r="F106" s="50"/>
      <c r="G106" s="50"/>
      <c r="H106" s="163"/>
      <c r="I106" s="50"/>
      <c r="J106" s="50"/>
      <c r="K106" s="55"/>
      <c r="L106" s="52"/>
      <c r="M106" s="172" t="str">
        <f t="shared" si="1"/>
        <v/>
      </c>
      <c r="N106" s="53">
        <v>1</v>
      </c>
      <c r="O106" s="54"/>
      <c r="P106" s="206"/>
      <c r="Q106" s="206"/>
      <c r="R106" s="206"/>
      <c r="S106" s="206"/>
      <c r="T106" s="206"/>
    </row>
    <row r="107" spans="1:20" s="5" customFormat="1" ht="13" customHeight="1">
      <c r="A107" s="50"/>
      <c r="B107" s="50"/>
      <c r="C107" s="50"/>
      <c r="D107" s="50"/>
      <c r="E107" s="50"/>
      <c r="F107" s="50"/>
      <c r="G107" s="50"/>
      <c r="H107" s="163"/>
      <c r="I107" s="50"/>
      <c r="J107" s="50"/>
      <c r="K107" s="55"/>
      <c r="L107" s="52"/>
      <c r="M107" s="172" t="str">
        <f t="shared" si="1"/>
        <v/>
      </c>
      <c r="N107" s="53">
        <v>1</v>
      </c>
      <c r="O107" s="54"/>
      <c r="P107" s="206"/>
      <c r="Q107" s="206"/>
      <c r="R107" s="206"/>
      <c r="S107" s="206"/>
      <c r="T107" s="206"/>
    </row>
    <row r="108" spans="1:20" s="5" customFormat="1" ht="13" customHeight="1">
      <c r="A108" s="50"/>
      <c r="B108" s="50"/>
      <c r="C108" s="50"/>
      <c r="D108" s="50"/>
      <c r="E108" s="50"/>
      <c r="F108" s="50"/>
      <c r="G108" s="50"/>
      <c r="H108" s="163"/>
      <c r="I108" s="50"/>
      <c r="J108" s="50"/>
      <c r="K108" s="55"/>
      <c r="L108" s="52"/>
      <c r="M108" s="172" t="str">
        <f t="shared" si="1"/>
        <v/>
      </c>
      <c r="N108" s="53">
        <v>1</v>
      </c>
      <c r="O108" s="54"/>
      <c r="P108" s="206"/>
      <c r="Q108" s="206"/>
      <c r="R108" s="206"/>
      <c r="S108" s="206"/>
      <c r="T108" s="206"/>
    </row>
    <row r="109" spans="1:20" s="5" customFormat="1" ht="13" customHeight="1">
      <c r="A109" s="50"/>
      <c r="B109" s="50"/>
      <c r="C109" s="50"/>
      <c r="D109" s="50"/>
      <c r="E109" s="50"/>
      <c r="F109" s="50"/>
      <c r="G109" s="50"/>
      <c r="H109" s="163"/>
      <c r="I109" s="50"/>
      <c r="J109" s="50"/>
      <c r="K109" s="55"/>
      <c r="L109" s="52"/>
      <c r="M109" s="172" t="str">
        <f t="shared" si="1"/>
        <v/>
      </c>
      <c r="N109" s="53">
        <v>1</v>
      </c>
      <c r="O109" s="54"/>
      <c r="P109" s="206"/>
      <c r="Q109" s="206"/>
      <c r="R109" s="206"/>
      <c r="S109" s="206"/>
      <c r="T109" s="206"/>
    </row>
    <row r="110" spans="1:20" s="5" customFormat="1" ht="13" customHeight="1">
      <c r="A110" s="50"/>
      <c r="B110" s="50"/>
      <c r="C110" s="50"/>
      <c r="D110" s="50"/>
      <c r="E110" s="50"/>
      <c r="F110" s="50"/>
      <c r="G110" s="50"/>
      <c r="H110" s="163"/>
      <c r="I110" s="50"/>
      <c r="J110" s="50"/>
      <c r="K110" s="55"/>
      <c r="L110" s="52"/>
      <c r="M110" s="172" t="str">
        <f t="shared" si="1"/>
        <v/>
      </c>
      <c r="N110" s="53">
        <v>1</v>
      </c>
      <c r="O110" s="54"/>
      <c r="P110" s="206"/>
      <c r="Q110" s="206"/>
      <c r="R110" s="206"/>
      <c r="S110" s="206"/>
      <c r="T110" s="206"/>
    </row>
    <row r="111" spans="1:20" s="5" customFormat="1" ht="13" customHeight="1">
      <c r="A111" s="50"/>
      <c r="B111" s="50"/>
      <c r="C111" s="50"/>
      <c r="D111" s="50"/>
      <c r="E111" s="50"/>
      <c r="F111" s="50"/>
      <c r="G111" s="50"/>
      <c r="H111" s="163"/>
      <c r="I111" s="50"/>
      <c r="J111" s="50"/>
      <c r="K111" s="55"/>
      <c r="L111" s="52"/>
      <c r="M111" s="172" t="str">
        <f t="shared" si="1"/>
        <v/>
      </c>
      <c r="N111" s="53">
        <v>1</v>
      </c>
      <c r="O111" s="54"/>
      <c r="P111" s="206"/>
      <c r="Q111" s="206"/>
      <c r="R111" s="206"/>
      <c r="S111" s="206"/>
      <c r="T111" s="206"/>
    </row>
    <row r="112" spans="1:20" s="5" customFormat="1" ht="13" customHeight="1">
      <c r="A112" s="50"/>
      <c r="B112" s="50"/>
      <c r="C112" s="50"/>
      <c r="D112" s="50"/>
      <c r="E112" s="50"/>
      <c r="F112" s="50"/>
      <c r="G112" s="50"/>
      <c r="H112" s="163"/>
      <c r="I112" s="50"/>
      <c r="J112" s="50"/>
      <c r="K112" s="55"/>
      <c r="L112" s="52"/>
      <c r="M112" s="172" t="str">
        <f t="shared" si="1"/>
        <v/>
      </c>
      <c r="N112" s="53">
        <v>1</v>
      </c>
      <c r="O112" s="54"/>
      <c r="P112" s="206"/>
      <c r="Q112" s="206"/>
      <c r="R112" s="206"/>
      <c r="S112" s="206"/>
      <c r="T112" s="206"/>
    </row>
    <row r="113" spans="1:20" s="5" customFormat="1" ht="13" customHeight="1">
      <c r="A113" s="50"/>
      <c r="B113" s="50"/>
      <c r="C113" s="50"/>
      <c r="D113" s="50"/>
      <c r="E113" s="50"/>
      <c r="F113" s="50"/>
      <c r="G113" s="50"/>
      <c r="H113" s="163"/>
      <c r="I113" s="50"/>
      <c r="J113" s="50"/>
      <c r="K113" s="55"/>
      <c r="L113" s="52"/>
      <c r="M113" s="172" t="str">
        <f t="shared" si="1"/>
        <v/>
      </c>
      <c r="N113" s="53">
        <v>1</v>
      </c>
      <c r="O113" s="54"/>
      <c r="P113" s="206"/>
      <c r="Q113" s="206"/>
      <c r="R113" s="206"/>
      <c r="S113" s="206"/>
      <c r="T113" s="206"/>
    </row>
    <row r="114" spans="1:20" s="5" customFormat="1" ht="13" customHeight="1">
      <c r="A114" s="50"/>
      <c r="B114" s="50"/>
      <c r="C114" s="50"/>
      <c r="D114" s="50"/>
      <c r="E114" s="50"/>
      <c r="F114" s="50"/>
      <c r="G114" s="50"/>
      <c r="H114" s="163"/>
      <c r="I114" s="50"/>
      <c r="J114" s="50"/>
      <c r="K114" s="55"/>
      <c r="L114" s="52"/>
      <c r="M114" s="172" t="str">
        <f t="shared" si="1"/>
        <v/>
      </c>
      <c r="N114" s="53">
        <v>1</v>
      </c>
      <c r="O114" s="54"/>
      <c r="P114" s="206"/>
      <c r="Q114" s="206"/>
      <c r="R114" s="206"/>
      <c r="S114" s="206"/>
      <c r="T114" s="206"/>
    </row>
    <row r="115" spans="1:20" s="5" customFormat="1" ht="13" customHeight="1">
      <c r="A115" s="50"/>
      <c r="B115" s="50"/>
      <c r="C115" s="50"/>
      <c r="D115" s="50"/>
      <c r="E115" s="50"/>
      <c r="F115" s="50"/>
      <c r="G115" s="50"/>
      <c r="H115" s="163"/>
      <c r="I115" s="50"/>
      <c r="J115" s="50"/>
      <c r="K115" s="55"/>
      <c r="L115" s="52"/>
      <c r="M115" s="172" t="str">
        <f t="shared" si="1"/>
        <v/>
      </c>
      <c r="N115" s="53">
        <v>1</v>
      </c>
      <c r="O115" s="54"/>
      <c r="P115" s="206"/>
      <c r="Q115" s="206"/>
      <c r="R115" s="206"/>
      <c r="S115" s="206"/>
      <c r="T115" s="206"/>
    </row>
    <row r="116" spans="1:20" s="5" customFormat="1" ht="13" customHeight="1">
      <c r="A116" s="50"/>
      <c r="B116" s="50"/>
      <c r="C116" s="50"/>
      <c r="D116" s="50"/>
      <c r="E116" s="50"/>
      <c r="F116" s="50"/>
      <c r="G116" s="50"/>
      <c r="H116" s="163"/>
      <c r="I116" s="50"/>
      <c r="J116" s="50"/>
      <c r="K116" s="55"/>
      <c r="L116" s="52"/>
      <c r="M116" s="172" t="str">
        <f t="shared" si="1"/>
        <v/>
      </c>
      <c r="N116" s="53">
        <v>1</v>
      </c>
      <c r="O116" s="54"/>
      <c r="P116" s="206"/>
      <c r="Q116" s="206"/>
      <c r="R116" s="206"/>
      <c r="S116" s="206"/>
      <c r="T116" s="206"/>
    </row>
    <row r="117" spans="1:20" s="5" customFormat="1" ht="13" customHeight="1">
      <c r="A117" s="50"/>
      <c r="B117" s="50"/>
      <c r="C117" s="50"/>
      <c r="D117" s="50"/>
      <c r="E117" s="50"/>
      <c r="F117" s="50"/>
      <c r="G117" s="50"/>
      <c r="H117" s="163"/>
      <c r="I117" s="50"/>
      <c r="J117" s="50"/>
      <c r="K117" s="55"/>
      <c r="L117" s="52"/>
      <c r="M117" s="172" t="str">
        <f t="shared" si="1"/>
        <v/>
      </c>
      <c r="N117" s="53">
        <v>1</v>
      </c>
      <c r="O117" s="54"/>
      <c r="P117" s="206"/>
      <c r="Q117" s="206"/>
      <c r="R117" s="206"/>
      <c r="S117" s="206"/>
      <c r="T117" s="206"/>
    </row>
    <row r="118" spans="1:20" s="5" customFormat="1" ht="13" customHeight="1">
      <c r="A118" s="50"/>
      <c r="B118" s="50"/>
      <c r="C118" s="50"/>
      <c r="D118" s="50"/>
      <c r="E118" s="50"/>
      <c r="F118" s="50"/>
      <c r="G118" s="50"/>
      <c r="H118" s="163"/>
      <c r="I118" s="50"/>
      <c r="J118" s="50"/>
      <c r="K118" s="55"/>
      <c r="L118" s="52"/>
      <c r="M118" s="172" t="str">
        <f t="shared" si="1"/>
        <v/>
      </c>
      <c r="N118" s="53">
        <v>1</v>
      </c>
      <c r="O118" s="54"/>
      <c r="P118" s="206"/>
      <c r="Q118" s="206"/>
      <c r="R118" s="206"/>
      <c r="S118" s="206"/>
      <c r="T118" s="206"/>
    </row>
    <row r="119" spans="1:20" s="5" customFormat="1" ht="13" customHeight="1">
      <c r="A119" s="50"/>
      <c r="B119" s="50"/>
      <c r="C119" s="50"/>
      <c r="D119" s="50"/>
      <c r="E119" s="50"/>
      <c r="F119" s="50"/>
      <c r="G119" s="50"/>
      <c r="H119" s="163"/>
      <c r="I119" s="50"/>
      <c r="J119" s="50"/>
      <c r="K119" s="55"/>
      <c r="L119" s="52"/>
      <c r="M119" s="172" t="str">
        <f t="shared" si="1"/>
        <v/>
      </c>
      <c r="N119" s="53">
        <v>1</v>
      </c>
      <c r="O119" s="54"/>
      <c r="P119" s="206"/>
      <c r="Q119" s="206"/>
      <c r="R119" s="206"/>
      <c r="S119" s="206"/>
      <c r="T119" s="206"/>
    </row>
    <row r="120" spans="1:20" s="5" customFormat="1" ht="13" customHeight="1">
      <c r="A120" s="50"/>
      <c r="B120" s="50"/>
      <c r="C120" s="50"/>
      <c r="D120" s="50"/>
      <c r="E120" s="50"/>
      <c r="F120" s="50"/>
      <c r="G120" s="50"/>
      <c r="H120" s="163"/>
      <c r="I120" s="50"/>
      <c r="J120" s="50"/>
      <c r="K120" s="55"/>
      <c r="L120" s="52"/>
      <c r="M120" s="172" t="str">
        <f t="shared" si="1"/>
        <v/>
      </c>
      <c r="N120" s="53">
        <v>1</v>
      </c>
      <c r="O120" s="54"/>
      <c r="P120" s="206"/>
      <c r="Q120" s="206"/>
      <c r="R120" s="206"/>
      <c r="S120" s="206"/>
      <c r="T120" s="206"/>
    </row>
    <row r="121" spans="1:20" s="5" customFormat="1" ht="13" customHeight="1">
      <c r="A121" s="50"/>
      <c r="B121" s="50"/>
      <c r="C121" s="50"/>
      <c r="D121" s="50"/>
      <c r="E121" s="50"/>
      <c r="F121" s="50"/>
      <c r="G121" s="50"/>
      <c r="H121" s="163"/>
      <c r="I121" s="50"/>
      <c r="J121" s="50"/>
      <c r="K121" s="55"/>
      <c r="L121" s="52"/>
      <c r="M121" s="172" t="str">
        <f t="shared" si="1"/>
        <v/>
      </c>
      <c r="N121" s="53">
        <v>1</v>
      </c>
      <c r="O121" s="54"/>
      <c r="P121" s="206"/>
      <c r="Q121" s="206"/>
      <c r="R121" s="206"/>
      <c r="S121" s="206"/>
      <c r="T121" s="206"/>
    </row>
    <row r="122" spans="1:20" s="5" customFormat="1" ht="13" customHeight="1">
      <c r="A122" s="50"/>
      <c r="B122" s="50"/>
      <c r="C122" s="50"/>
      <c r="D122" s="50"/>
      <c r="E122" s="50"/>
      <c r="F122" s="50"/>
      <c r="G122" s="50"/>
      <c r="H122" s="163"/>
      <c r="I122" s="50"/>
      <c r="J122" s="50"/>
      <c r="K122" s="55"/>
      <c r="L122" s="52"/>
      <c r="M122" s="172" t="str">
        <f t="shared" si="1"/>
        <v/>
      </c>
      <c r="N122" s="53">
        <v>1</v>
      </c>
      <c r="O122" s="54"/>
      <c r="P122" s="206"/>
      <c r="Q122" s="206"/>
      <c r="R122" s="206"/>
      <c r="S122" s="206"/>
      <c r="T122" s="206"/>
    </row>
    <row r="123" spans="1:20" s="5" customFormat="1" ht="13" customHeight="1">
      <c r="A123" s="50"/>
      <c r="B123" s="50"/>
      <c r="C123" s="50"/>
      <c r="D123" s="50"/>
      <c r="E123" s="50"/>
      <c r="F123" s="50"/>
      <c r="G123" s="50"/>
      <c r="H123" s="163"/>
      <c r="I123" s="50"/>
      <c r="J123" s="50"/>
      <c r="K123" s="55"/>
      <c r="L123" s="52"/>
      <c r="M123" s="172" t="str">
        <f t="shared" si="1"/>
        <v/>
      </c>
      <c r="N123" s="53">
        <v>1</v>
      </c>
      <c r="O123" s="54"/>
      <c r="P123" s="206"/>
      <c r="Q123" s="206"/>
      <c r="R123" s="206"/>
      <c r="S123" s="206"/>
      <c r="T123" s="206"/>
    </row>
    <row r="124" spans="1:20" s="5" customFormat="1" ht="13" customHeight="1">
      <c r="A124" s="50"/>
      <c r="B124" s="50"/>
      <c r="C124" s="50"/>
      <c r="D124" s="50"/>
      <c r="E124" s="50"/>
      <c r="F124" s="50"/>
      <c r="G124" s="50"/>
      <c r="H124" s="163"/>
      <c r="I124" s="50"/>
      <c r="J124" s="50"/>
      <c r="K124" s="55"/>
      <c r="L124" s="52"/>
      <c r="M124" s="172" t="str">
        <f t="shared" si="1"/>
        <v/>
      </c>
      <c r="N124" s="53">
        <v>1</v>
      </c>
      <c r="O124" s="54"/>
      <c r="P124" s="206"/>
      <c r="Q124" s="206"/>
      <c r="R124" s="206"/>
      <c r="S124" s="206"/>
      <c r="T124" s="206"/>
    </row>
    <row r="125" spans="1:20" s="5" customFormat="1" ht="13" customHeight="1">
      <c r="A125" s="50"/>
      <c r="B125" s="50"/>
      <c r="C125" s="50"/>
      <c r="D125" s="50"/>
      <c r="E125" s="50"/>
      <c r="F125" s="50"/>
      <c r="G125" s="50"/>
      <c r="H125" s="163"/>
      <c r="I125" s="50"/>
      <c r="J125" s="50"/>
      <c r="K125" s="55"/>
      <c r="L125" s="52"/>
      <c r="M125" s="172" t="str">
        <f t="shared" si="1"/>
        <v/>
      </c>
      <c r="N125" s="53">
        <v>1</v>
      </c>
      <c r="O125" s="54"/>
      <c r="P125" s="206"/>
      <c r="Q125" s="206"/>
      <c r="R125" s="206"/>
      <c r="S125" s="206"/>
      <c r="T125" s="206"/>
    </row>
    <row r="126" spans="1:20" s="5" customFormat="1" ht="13" customHeight="1">
      <c r="A126" s="50"/>
      <c r="B126" s="50"/>
      <c r="C126" s="50"/>
      <c r="D126" s="50"/>
      <c r="E126" s="50"/>
      <c r="F126" s="50"/>
      <c r="G126" s="50"/>
      <c r="H126" s="163"/>
      <c r="I126" s="50"/>
      <c r="J126" s="50"/>
      <c r="K126" s="55"/>
      <c r="L126" s="52"/>
      <c r="M126" s="172" t="str">
        <f t="shared" si="1"/>
        <v/>
      </c>
      <c r="N126" s="53">
        <v>1</v>
      </c>
      <c r="O126" s="54"/>
      <c r="P126" s="206"/>
      <c r="Q126" s="206"/>
      <c r="R126" s="206"/>
      <c r="S126" s="206"/>
      <c r="T126" s="206"/>
    </row>
    <row r="127" spans="1:20" s="5" customFormat="1" ht="13" customHeight="1">
      <c r="A127" s="50"/>
      <c r="B127" s="50"/>
      <c r="C127" s="50"/>
      <c r="D127" s="50"/>
      <c r="E127" s="50"/>
      <c r="F127" s="50"/>
      <c r="G127" s="50"/>
      <c r="H127" s="163"/>
      <c r="I127" s="50"/>
      <c r="J127" s="50"/>
      <c r="K127" s="55"/>
      <c r="L127" s="52"/>
      <c r="M127" s="172" t="str">
        <f t="shared" si="1"/>
        <v/>
      </c>
      <c r="N127" s="53">
        <v>1</v>
      </c>
      <c r="O127" s="54"/>
      <c r="P127" s="206"/>
      <c r="Q127" s="206"/>
      <c r="R127" s="206"/>
      <c r="S127" s="206"/>
      <c r="T127" s="206"/>
    </row>
    <row r="128" spans="1:20" s="5" customFormat="1" ht="13" customHeight="1">
      <c r="A128" s="50"/>
      <c r="B128" s="50"/>
      <c r="C128" s="50"/>
      <c r="D128" s="50"/>
      <c r="E128" s="50"/>
      <c r="F128" s="50"/>
      <c r="G128" s="50"/>
      <c r="H128" s="163"/>
      <c r="I128" s="50"/>
      <c r="J128" s="50"/>
      <c r="K128" s="55"/>
      <c r="L128" s="52"/>
      <c r="M128" s="172" t="str">
        <f t="shared" si="1"/>
        <v/>
      </c>
      <c r="N128" s="53">
        <v>1</v>
      </c>
      <c r="O128" s="54"/>
      <c r="P128" s="206"/>
      <c r="Q128" s="206"/>
      <c r="R128" s="206"/>
      <c r="S128" s="206"/>
      <c r="T128" s="206"/>
    </row>
    <row r="129" spans="1:20" s="5" customFormat="1" ht="13" customHeight="1">
      <c r="A129" s="50"/>
      <c r="B129" s="50"/>
      <c r="C129" s="50"/>
      <c r="D129" s="50"/>
      <c r="E129" s="50"/>
      <c r="F129" s="50"/>
      <c r="G129" s="50"/>
      <c r="H129" s="163"/>
      <c r="I129" s="50"/>
      <c r="J129" s="50"/>
      <c r="K129" s="55"/>
      <c r="L129" s="52"/>
      <c r="M129" s="172" t="str">
        <f t="shared" si="1"/>
        <v/>
      </c>
      <c r="N129" s="53">
        <v>1</v>
      </c>
      <c r="O129" s="54"/>
      <c r="P129" s="206"/>
      <c r="Q129" s="206"/>
      <c r="R129" s="206"/>
      <c r="S129" s="206"/>
      <c r="T129" s="206"/>
    </row>
    <row r="130" spans="1:20" s="5" customFormat="1" ht="13" customHeight="1">
      <c r="A130" s="50"/>
      <c r="B130" s="50"/>
      <c r="C130" s="50"/>
      <c r="D130" s="50"/>
      <c r="E130" s="50"/>
      <c r="F130" s="50"/>
      <c r="G130" s="50"/>
      <c r="H130" s="163"/>
      <c r="I130" s="50"/>
      <c r="J130" s="50"/>
      <c r="K130" s="55"/>
      <c r="L130" s="52"/>
      <c r="M130" s="172" t="str">
        <f t="shared" si="1"/>
        <v/>
      </c>
      <c r="N130" s="53">
        <v>1</v>
      </c>
      <c r="O130" s="54"/>
      <c r="P130" s="206"/>
      <c r="Q130" s="206"/>
      <c r="R130" s="206"/>
      <c r="S130" s="206"/>
      <c r="T130" s="206"/>
    </row>
    <row r="131" spans="1:20" s="5" customFormat="1" ht="13" customHeight="1">
      <c r="A131" s="50"/>
      <c r="B131" s="50"/>
      <c r="C131" s="50"/>
      <c r="D131" s="50"/>
      <c r="E131" s="50"/>
      <c r="F131" s="50"/>
      <c r="G131" s="50"/>
      <c r="H131" s="163"/>
      <c r="I131" s="50"/>
      <c r="J131" s="50"/>
      <c r="K131" s="55"/>
      <c r="L131" s="52"/>
      <c r="M131" s="172" t="str">
        <f t="shared" ref="M131:M194" si="2">IF($I131="Dry",$H131*10,IF(NOT(ISBLANK($K131)),ROUNDDOWN((($H131/$K131)*1000)/15,0),""))</f>
        <v/>
      </c>
      <c r="N131" s="53">
        <v>1</v>
      </c>
      <c r="O131" s="54"/>
      <c r="P131" s="206"/>
      <c r="Q131" s="206"/>
      <c r="R131" s="206"/>
      <c r="S131" s="206"/>
      <c r="T131" s="206"/>
    </row>
    <row r="132" spans="1:20" s="5" customFormat="1" ht="13" customHeight="1">
      <c r="A132" s="50"/>
      <c r="B132" s="50"/>
      <c r="C132" s="50"/>
      <c r="D132" s="50"/>
      <c r="E132" s="50"/>
      <c r="F132" s="50"/>
      <c r="G132" s="50"/>
      <c r="H132" s="163"/>
      <c r="I132" s="50"/>
      <c r="J132" s="50"/>
      <c r="K132" s="55"/>
      <c r="L132" s="52"/>
      <c r="M132" s="172" t="str">
        <f t="shared" si="2"/>
        <v/>
      </c>
      <c r="N132" s="53">
        <v>1</v>
      </c>
      <c r="O132" s="54"/>
      <c r="P132" s="206"/>
      <c r="Q132" s="206"/>
      <c r="R132" s="206"/>
      <c r="S132" s="206"/>
      <c r="T132" s="206"/>
    </row>
    <row r="133" spans="1:20" s="5" customFormat="1" ht="13" customHeight="1">
      <c r="A133" s="50"/>
      <c r="B133" s="50"/>
      <c r="C133" s="50"/>
      <c r="D133" s="50"/>
      <c r="E133" s="50"/>
      <c r="F133" s="50"/>
      <c r="G133" s="50"/>
      <c r="H133" s="163"/>
      <c r="I133" s="50"/>
      <c r="J133" s="50"/>
      <c r="K133" s="55"/>
      <c r="L133" s="52"/>
      <c r="M133" s="172" t="str">
        <f t="shared" si="2"/>
        <v/>
      </c>
      <c r="N133" s="53">
        <v>1</v>
      </c>
      <c r="O133" s="54"/>
      <c r="P133" s="206"/>
      <c r="Q133" s="206"/>
      <c r="R133" s="206"/>
      <c r="S133" s="206"/>
      <c r="T133" s="206"/>
    </row>
    <row r="134" spans="1:20" s="5" customFormat="1" ht="13" customHeight="1">
      <c r="A134" s="50"/>
      <c r="B134" s="50"/>
      <c r="C134" s="50"/>
      <c r="D134" s="50"/>
      <c r="E134" s="50"/>
      <c r="F134" s="50"/>
      <c r="G134" s="50"/>
      <c r="H134" s="163"/>
      <c r="I134" s="50"/>
      <c r="J134" s="50"/>
      <c r="K134" s="55"/>
      <c r="L134" s="52"/>
      <c r="M134" s="172" t="str">
        <f t="shared" si="2"/>
        <v/>
      </c>
      <c r="N134" s="53">
        <v>1</v>
      </c>
      <c r="O134" s="54"/>
      <c r="P134" s="206"/>
      <c r="Q134" s="206"/>
      <c r="R134" s="206"/>
      <c r="S134" s="206"/>
      <c r="T134" s="206"/>
    </row>
    <row r="135" spans="1:20" s="5" customFormat="1" ht="13" customHeight="1">
      <c r="A135" s="50"/>
      <c r="B135" s="50"/>
      <c r="C135" s="50"/>
      <c r="D135" s="50"/>
      <c r="E135" s="50"/>
      <c r="F135" s="50"/>
      <c r="G135" s="50"/>
      <c r="H135" s="163"/>
      <c r="I135" s="50"/>
      <c r="J135" s="50"/>
      <c r="K135" s="55"/>
      <c r="L135" s="52"/>
      <c r="M135" s="172" t="str">
        <f t="shared" si="2"/>
        <v/>
      </c>
      <c r="N135" s="53">
        <v>1</v>
      </c>
      <c r="O135" s="54"/>
      <c r="P135" s="206"/>
      <c r="Q135" s="206"/>
      <c r="R135" s="206"/>
      <c r="S135" s="206"/>
      <c r="T135" s="206"/>
    </row>
    <row r="136" spans="1:20" s="5" customFormat="1" ht="13" customHeight="1">
      <c r="A136" s="50"/>
      <c r="B136" s="50"/>
      <c r="C136" s="50"/>
      <c r="D136" s="50"/>
      <c r="E136" s="50"/>
      <c r="F136" s="50"/>
      <c r="G136" s="50"/>
      <c r="H136" s="163"/>
      <c r="I136" s="50"/>
      <c r="J136" s="50"/>
      <c r="K136" s="55"/>
      <c r="L136" s="52"/>
      <c r="M136" s="172" t="str">
        <f t="shared" si="2"/>
        <v/>
      </c>
      <c r="N136" s="53">
        <v>1</v>
      </c>
      <c r="O136" s="54"/>
      <c r="P136" s="206"/>
      <c r="Q136" s="206"/>
      <c r="R136" s="206"/>
      <c r="S136" s="206"/>
      <c r="T136" s="206"/>
    </row>
    <row r="137" spans="1:20" s="5" customFormat="1" ht="13" customHeight="1">
      <c r="A137" s="50"/>
      <c r="B137" s="50"/>
      <c r="C137" s="50"/>
      <c r="D137" s="50"/>
      <c r="E137" s="50"/>
      <c r="F137" s="50"/>
      <c r="G137" s="50"/>
      <c r="H137" s="163"/>
      <c r="I137" s="50"/>
      <c r="J137" s="50"/>
      <c r="K137" s="55"/>
      <c r="L137" s="52"/>
      <c r="M137" s="172" t="str">
        <f t="shared" si="2"/>
        <v/>
      </c>
      <c r="N137" s="53">
        <v>1</v>
      </c>
      <c r="O137" s="54"/>
      <c r="P137" s="206"/>
      <c r="Q137" s="206"/>
      <c r="R137" s="206"/>
      <c r="S137" s="206"/>
      <c r="T137" s="206"/>
    </row>
    <row r="138" spans="1:20" s="5" customFormat="1" ht="13" customHeight="1">
      <c r="A138" s="50"/>
      <c r="B138" s="50"/>
      <c r="C138" s="50"/>
      <c r="D138" s="50"/>
      <c r="E138" s="50"/>
      <c r="F138" s="50"/>
      <c r="G138" s="50"/>
      <c r="H138" s="163"/>
      <c r="I138" s="50"/>
      <c r="J138" s="50"/>
      <c r="K138" s="55"/>
      <c r="L138" s="52"/>
      <c r="M138" s="172" t="str">
        <f t="shared" si="2"/>
        <v/>
      </c>
      <c r="N138" s="53">
        <v>1</v>
      </c>
      <c r="O138" s="54"/>
      <c r="P138" s="206"/>
      <c r="Q138" s="206"/>
      <c r="R138" s="206"/>
      <c r="S138" s="206"/>
      <c r="T138" s="206"/>
    </row>
    <row r="139" spans="1:20" s="5" customFormat="1" ht="13" customHeight="1">
      <c r="A139" s="50"/>
      <c r="B139" s="50"/>
      <c r="C139" s="50"/>
      <c r="D139" s="50"/>
      <c r="E139" s="50"/>
      <c r="F139" s="50"/>
      <c r="G139" s="50"/>
      <c r="H139" s="163"/>
      <c r="I139" s="50"/>
      <c r="J139" s="50"/>
      <c r="K139" s="55"/>
      <c r="L139" s="52"/>
      <c r="M139" s="172" t="str">
        <f t="shared" si="2"/>
        <v/>
      </c>
      <c r="N139" s="53">
        <v>1</v>
      </c>
      <c r="O139" s="54"/>
      <c r="P139" s="206"/>
      <c r="Q139" s="206"/>
      <c r="R139" s="206"/>
      <c r="S139" s="206"/>
      <c r="T139" s="206"/>
    </row>
    <row r="140" spans="1:20" s="5" customFormat="1" ht="13" customHeight="1">
      <c r="A140" s="50"/>
      <c r="B140" s="50"/>
      <c r="C140" s="50"/>
      <c r="D140" s="50"/>
      <c r="E140" s="50"/>
      <c r="F140" s="50"/>
      <c r="G140" s="50"/>
      <c r="H140" s="163"/>
      <c r="I140" s="50"/>
      <c r="J140" s="50"/>
      <c r="K140" s="55"/>
      <c r="L140" s="52"/>
      <c r="M140" s="172" t="str">
        <f t="shared" si="2"/>
        <v/>
      </c>
      <c r="N140" s="53">
        <v>1</v>
      </c>
      <c r="O140" s="54"/>
      <c r="P140" s="206"/>
      <c r="Q140" s="206"/>
      <c r="R140" s="206"/>
      <c r="S140" s="206"/>
      <c r="T140" s="206"/>
    </row>
    <row r="141" spans="1:20" s="5" customFormat="1" ht="13" customHeight="1">
      <c r="A141" s="50"/>
      <c r="B141" s="50"/>
      <c r="C141" s="50"/>
      <c r="D141" s="50"/>
      <c r="E141" s="50"/>
      <c r="F141" s="50"/>
      <c r="G141" s="50"/>
      <c r="H141" s="163"/>
      <c r="I141" s="50"/>
      <c r="J141" s="50"/>
      <c r="K141" s="55"/>
      <c r="L141" s="52"/>
      <c r="M141" s="172" t="str">
        <f t="shared" si="2"/>
        <v/>
      </c>
      <c r="N141" s="53">
        <v>1</v>
      </c>
      <c r="O141" s="54"/>
      <c r="P141" s="206"/>
      <c r="Q141" s="206"/>
      <c r="R141" s="206"/>
      <c r="S141" s="206"/>
      <c r="T141" s="206"/>
    </row>
    <row r="142" spans="1:20" s="5" customFormat="1" ht="13" customHeight="1">
      <c r="A142" s="50"/>
      <c r="B142" s="50"/>
      <c r="C142" s="50"/>
      <c r="D142" s="50"/>
      <c r="E142" s="50"/>
      <c r="F142" s="50"/>
      <c r="G142" s="50"/>
      <c r="H142" s="163"/>
      <c r="I142" s="50"/>
      <c r="J142" s="50"/>
      <c r="K142" s="55"/>
      <c r="L142" s="52"/>
      <c r="M142" s="172" t="str">
        <f t="shared" si="2"/>
        <v/>
      </c>
      <c r="N142" s="53">
        <v>1</v>
      </c>
      <c r="O142" s="54"/>
      <c r="P142" s="206"/>
      <c r="Q142" s="206"/>
      <c r="R142" s="206"/>
      <c r="S142" s="206"/>
      <c r="T142" s="206"/>
    </row>
    <row r="143" spans="1:20" s="5" customFormat="1" ht="13" customHeight="1">
      <c r="A143" s="50"/>
      <c r="B143" s="50"/>
      <c r="C143" s="50"/>
      <c r="D143" s="50"/>
      <c r="E143" s="50"/>
      <c r="F143" s="50"/>
      <c r="G143" s="50"/>
      <c r="H143" s="163"/>
      <c r="I143" s="50"/>
      <c r="J143" s="50"/>
      <c r="K143" s="55"/>
      <c r="L143" s="52"/>
      <c r="M143" s="172" t="str">
        <f t="shared" si="2"/>
        <v/>
      </c>
      <c r="N143" s="53">
        <v>1</v>
      </c>
      <c r="O143" s="54"/>
      <c r="P143" s="206"/>
      <c r="Q143" s="206"/>
      <c r="R143" s="206"/>
      <c r="S143" s="206"/>
      <c r="T143" s="206"/>
    </row>
    <row r="144" spans="1:20" s="5" customFormat="1" ht="13" customHeight="1">
      <c r="A144" s="50"/>
      <c r="B144" s="50"/>
      <c r="C144" s="50"/>
      <c r="D144" s="50"/>
      <c r="E144" s="50"/>
      <c r="F144" s="50"/>
      <c r="G144" s="50"/>
      <c r="H144" s="163"/>
      <c r="I144" s="50"/>
      <c r="J144" s="50"/>
      <c r="K144" s="55"/>
      <c r="L144" s="52"/>
      <c r="M144" s="172" t="str">
        <f t="shared" si="2"/>
        <v/>
      </c>
      <c r="N144" s="53">
        <v>1</v>
      </c>
      <c r="O144" s="54"/>
      <c r="P144" s="206"/>
      <c r="Q144" s="206"/>
      <c r="R144" s="206"/>
      <c r="S144" s="206"/>
      <c r="T144" s="206"/>
    </row>
    <row r="145" spans="1:20" s="5" customFormat="1" ht="13" customHeight="1">
      <c r="A145" s="50"/>
      <c r="B145" s="50"/>
      <c r="C145" s="50"/>
      <c r="D145" s="50"/>
      <c r="E145" s="50"/>
      <c r="F145" s="50"/>
      <c r="G145" s="50"/>
      <c r="H145" s="163"/>
      <c r="I145" s="50"/>
      <c r="J145" s="50"/>
      <c r="K145" s="55"/>
      <c r="L145" s="52"/>
      <c r="M145" s="172" t="str">
        <f t="shared" si="2"/>
        <v/>
      </c>
      <c r="N145" s="53">
        <v>1</v>
      </c>
      <c r="O145" s="54"/>
      <c r="P145" s="206"/>
      <c r="Q145" s="206"/>
      <c r="R145" s="206"/>
      <c r="S145" s="206"/>
      <c r="T145" s="206"/>
    </row>
    <row r="146" spans="1:20" s="5" customFormat="1" ht="13" customHeight="1">
      <c r="A146" s="50"/>
      <c r="B146" s="50"/>
      <c r="C146" s="50"/>
      <c r="D146" s="50"/>
      <c r="E146" s="50"/>
      <c r="F146" s="50"/>
      <c r="G146" s="50"/>
      <c r="H146" s="163"/>
      <c r="I146" s="50"/>
      <c r="J146" s="50"/>
      <c r="K146" s="55"/>
      <c r="L146" s="52"/>
      <c r="M146" s="172" t="str">
        <f t="shared" si="2"/>
        <v/>
      </c>
      <c r="N146" s="53">
        <v>1</v>
      </c>
      <c r="O146" s="54"/>
      <c r="P146" s="206"/>
      <c r="Q146" s="206"/>
      <c r="R146" s="206"/>
      <c r="S146" s="206"/>
      <c r="T146" s="206"/>
    </row>
    <row r="147" spans="1:20" s="5" customFormat="1" ht="13" customHeight="1">
      <c r="A147" s="50"/>
      <c r="B147" s="50"/>
      <c r="C147" s="50"/>
      <c r="D147" s="50"/>
      <c r="E147" s="50"/>
      <c r="F147" s="50"/>
      <c r="G147" s="50"/>
      <c r="H147" s="163"/>
      <c r="I147" s="50"/>
      <c r="J147" s="50"/>
      <c r="K147" s="55"/>
      <c r="L147" s="52"/>
      <c r="M147" s="172" t="str">
        <f t="shared" si="2"/>
        <v/>
      </c>
      <c r="N147" s="53">
        <v>1</v>
      </c>
      <c r="O147" s="54"/>
      <c r="P147" s="206"/>
      <c r="Q147" s="206"/>
      <c r="R147" s="206"/>
      <c r="S147" s="206"/>
      <c r="T147" s="206"/>
    </row>
    <row r="148" spans="1:20" s="5" customFormat="1" ht="13" customHeight="1">
      <c r="A148" s="50"/>
      <c r="B148" s="50"/>
      <c r="C148" s="50"/>
      <c r="D148" s="50"/>
      <c r="E148" s="50"/>
      <c r="F148" s="50"/>
      <c r="G148" s="50"/>
      <c r="H148" s="163"/>
      <c r="I148" s="50"/>
      <c r="J148" s="50"/>
      <c r="K148" s="55"/>
      <c r="L148" s="52"/>
      <c r="M148" s="172" t="str">
        <f t="shared" si="2"/>
        <v/>
      </c>
      <c r="N148" s="53">
        <v>1</v>
      </c>
      <c r="O148" s="54"/>
      <c r="P148" s="206"/>
      <c r="Q148" s="206"/>
      <c r="R148" s="206"/>
      <c r="S148" s="206"/>
      <c r="T148" s="206"/>
    </row>
    <row r="149" spans="1:20" s="5" customFormat="1" ht="13" customHeight="1">
      <c r="A149" s="50"/>
      <c r="B149" s="50"/>
      <c r="C149" s="50"/>
      <c r="D149" s="50"/>
      <c r="E149" s="50"/>
      <c r="F149" s="50"/>
      <c r="G149" s="50"/>
      <c r="H149" s="163"/>
      <c r="I149" s="50"/>
      <c r="J149" s="50"/>
      <c r="K149" s="55"/>
      <c r="L149" s="52"/>
      <c r="M149" s="172" t="str">
        <f t="shared" si="2"/>
        <v/>
      </c>
      <c r="N149" s="53">
        <v>1</v>
      </c>
      <c r="O149" s="54"/>
      <c r="P149" s="206"/>
      <c r="Q149" s="206"/>
      <c r="R149" s="206"/>
      <c r="S149" s="206"/>
      <c r="T149" s="206"/>
    </row>
    <row r="150" spans="1:20" s="5" customFormat="1" ht="13" customHeight="1">
      <c r="A150" s="50"/>
      <c r="B150" s="50"/>
      <c r="C150" s="50"/>
      <c r="D150" s="50"/>
      <c r="E150" s="50"/>
      <c r="F150" s="50"/>
      <c r="G150" s="50"/>
      <c r="H150" s="163"/>
      <c r="I150" s="50"/>
      <c r="J150" s="50"/>
      <c r="K150" s="55"/>
      <c r="L150" s="52"/>
      <c r="M150" s="172" t="str">
        <f t="shared" si="2"/>
        <v/>
      </c>
      <c r="N150" s="53">
        <v>1</v>
      </c>
      <c r="O150" s="54"/>
      <c r="P150" s="206"/>
      <c r="Q150" s="206"/>
      <c r="R150" s="206"/>
      <c r="S150" s="206"/>
      <c r="T150" s="206"/>
    </row>
    <row r="151" spans="1:20" s="5" customFormat="1" ht="13" customHeight="1">
      <c r="A151" s="50"/>
      <c r="B151" s="50"/>
      <c r="C151" s="50"/>
      <c r="D151" s="50"/>
      <c r="E151" s="50"/>
      <c r="F151" s="50"/>
      <c r="G151" s="50"/>
      <c r="H151" s="163"/>
      <c r="I151" s="50"/>
      <c r="J151" s="50"/>
      <c r="K151" s="55"/>
      <c r="L151" s="52"/>
      <c r="M151" s="172" t="str">
        <f t="shared" si="2"/>
        <v/>
      </c>
      <c r="N151" s="53">
        <v>1</v>
      </c>
      <c r="O151" s="54"/>
      <c r="P151" s="206"/>
      <c r="Q151" s="206"/>
      <c r="R151" s="206"/>
      <c r="S151" s="206"/>
      <c r="T151" s="206"/>
    </row>
    <row r="152" spans="1:20" s="5" customFormat="1" ht="13" customHeight="1">
      <c r="A152" s="50"/>
      <c r="B152" s="50"/>
      <c r="C152" s="50"/>
      <c r="D152" s="50"/>
      <c r="E152" s="50"/>
      <c r="F152" s="50"/>
      <c r="G152" s="50"/>
      <c r="H152" s="163"/>
      <c r="I152" s="50"/>
      <c r="J152" s="50"/>
      <c r="K152" s="55"/>
      <c r="L152" s="52"/>
      <c r="M152" s="172" t="str">
        <f t="shared" si="2"/>
        <v/>
      </c>
      <c r="N152" s="53">
        <v>1</v>
      </c>
      <c r="O152" s="54"/>
      <c r="P152" s="206"/>
      <c r="Q152" s="206"/>
      <c r="R152" s="206"/>
      <c r="S152" s="206"/>
      <c r="T152" s="206"/>
    </row>
    <row r="153" spans="1:20" s="5" customFormat="1" ht="13" customHeight="1">
      <c r="A153" s="50"/>
      <c r="B153" s="50"/>
      <c r="C153" s="50"/>
      <c r="D153" s="50"/>
      <c r="E153" s="50"/>
      <c r="F153" s="50"/>
      <c r="G153" s="50"/>
      <c r="H153" s="163"/>
      <c r="I153" s="50"/>
      <c r="J153" s="50"/>
      <c r="K153" s="55"/>
      <c r="L153" s="52"/>
      <c r="M153" s="172" t="str">
        <f t="shared" si="2"/>
        <v/>
      </c>
      <c r="N153" s="53">
        <v>1</v>
      </c>
      <c r="O153" s="54"/>
      <c r="P153" s="206"/>
      <c r="Q153" s="206"/>
      <c r="R153" s="206"/>
      <c r="S153" s="206"/>
      <c r="T153" s="206"/>
    </row>
    <row r="154" spans="1:20" s="5" customFormat="1" ht="13" customHeight="1">
      <c r="A154" s="50"/>
      <c r="B154" s="50"/>
      <c r="C154" s="50"/>
      <c r="D154" s="50"/>
      <c r="E154" s="50"/>
      <c r="F154" s="50"/>
      <c r="G154" s="50"/>
      <c r="H154" s="163"/>
      <c r="I154" s="50"/>
      <c r="J154" s="50"/>
      <c r="K154" s="55"/>
      <c r="L154" s="52"/>
      <c r="M154" s="172" t="str">
        <f t="shared" si="2"/>
        <v/>
      </c>
      <c r="N154" s="53">
        <v>1</v>
      </c>
      <c r="O154" s="54"/>
      <c r="P154" s="206"/>
      <c r="Q154" s="206"/>
      <c r="R154" s="206"/>
      <c r="S154" s="206"/>
      <c r="T154" s="206"/>
    </row>
    <row r="155" spans="1:20" s="5" customFormat="1" ht="13" customHeight="1">
      <c r="A155" s="50"/>
      <c r="B155" s="50"/>
      <c r="C155" s="50"/>
      <c r="D155" s="50"/>
      <c r="E155" s="50"/>
      <c r="F155" s="50"/>
      <c r="G155" s="50"/>
      <c r="H155" s="163"/>
      <c r="I155" s="50"/>
      <c r="J155" s="50"/>
      <c r="K155" s="55"/>
      <c r="L155" s="52"/>
      <c r="M155" s="172" t="str">
        <f t="shared" si="2"/>
        <v/>
      </c>
      <c r="N155" s="53">
        <v>1</v>
      </c>
      <c r="O155" s="54"/>
      <c r="P155" s="206"/>
      <c r="Q155" s="206"/>
      <c r="R155" s="206"/>
      <c r="S155" s="206"/>
      <c r="T155" s="206"/>
    </row>
    <row r="156" spans="1:20" s="5" customFormat="1" ht="13" customHeight="1">
      <c r="A156" s="50"/>
      <c r="B156" s="50"/>
      <c r="C156" s="50"/>
      <c r="D156" s="50"/>
      <c r="E156" s="50"/>
      <c r="F156" s="50"/>
      <c r="G156" s="50"/>
      <c r="H156" s="163"/>
      <c r="I156" s="50"/>
      <c r="J156" s="50"/>
      <c r="K156" s="55"/>
      <c r="L156" s="52"/>
      <c r="M156" s="172" t="str">
        <f t="shared" si="2"/>
        <v/>
      </c>
      <c r="N156" s="53">
        <v>1</v>
      </c>
      <c r="O156" s="54"/>
      <c r="P156" s="206"/>
      <c r="Q156" s="206"/>
      <c r="R156" s="206"/>
      <c r="S156" s="206"/>
      <c r="T156" s="206"/>
    </row>
    <row r="157" spans="1:20" s="5" customFormat="1" ht="13" customHeight="1">
      <c r="A157" s="50"/>
      <c r="B157" s="50"/>
      <c r="C157" s="50"/>
      <c r="D157" s="50"/>
      <c r="E157" s="50"/>
      <c r="F157" s="50"/>
      <c r="G157" s="50"/>
      <c r="H157" s="163"/>
      <c r="I157" s="50"/>
      <c r="J157" s="50"/>
      <c r="K157" s="55"/>
      <c r="L157" s="52"/>
      <c r="M157" s="172" t="str">
        <f t="shared" si="2"/>
        <v/>
      </c>
      <c r="N157" s="53">
        <v>1</v>
      </c>
      <c r="O157" s="54"/>
      <c r="P157" s="206"/>
      <c r="Q157" s="206"/>
      <c r="R157" s="206"/>
      <c r="S157" s="206"/>
      <c r="T157" s="206"/>
    </row>
    <row r="158" spans="1:20" s="5" customFormat="1" ht="13" customHeight="1">
      <c r="A158" s="50"/>
      <c r="B158" s="50"/>
      <c r="C158" s="50"/>
      <c r="D158" s="50"/>
      <c r="E158" s="50"/>
      <c r="F158" s="50"/>
      <c r="G158" s="50"/>
      <c r="H158" s="163"/>
      <c r="I158" s="50"/>
      <c r="J158" s="50"/>
      <c r="K158" s="55"/>
      <c r="L158" s="52"/>
      <c r="M158" s="172" t="str">
        <f t="shared" si="2"/>
        <v/>
      </c>
      <c r="N158" s="53">
        <v>1</v>
      </c>
      <c r="O158" s="54"/>
      <c r="P158" s="206"/>
      <c r="Q158" s="206"/>
      <c r="R158" s="206"/>
      <c r="S158" s="206"/>
      <c r="T158" s="206"/>
    </row>
    <row r="159" spans="1:20" s="5" customFormat="1" ht="13" customHeight="1">
      <c r="A159" s="50"/>
      <c r="B159" s="50"/>
      <c r="C159" s="50"/>
      <c r="D159" s="50"/>
      <c r="E159" s="50"/>
      <c r="F159" s="50"/>
      <c r="G159" s="50"/>
      <c r="H159" s="163"/>
      <c r="I159" s="50"/>
      <c r="J159" s="50"/>
      <c r="K159" s="55"/>
      <c r="L159" s="52"/>
      <c r="M159" s="172" t="str">
        <f t="shared" si="2"/>
        <v/>
      </c>
      <c r="N159" s="53">
        <v>1</v>
      </c>
      <c r="O159" s="54"/>
      <c r="P159" s="206"/>
      <c r="Q159" s="206"/>
      <c r="R159" s="206"/>
      <c r="S159" s="206"/>
      <c r="T159" s="206"/>
    </row>
    <row r="160" spans="1:20" s="5" customFormat="1" ht="13" customHeight="1">
      <c r="A160" s="50"/>
      <c r="B160" s="50"/>
      <c r="C160" s="50"/>
      <c r="D160" s="50"/>
      <c r="E160" s="50"/>
      <c r="F160" s="50"/>
      <c r="G160" s="50"/>
      <c r="H160" s="163"/>
      <c r="I160" s="50"/>
      <c r="J160" s="50"/>
      <c r="K160" s="55"/>
      <c r="L160" s="52"/>
      <c r="M160" s="172" t="str">
        <f t="shared" si="2"/>
        <v/>
      </c>
      <c r="N160" s="53">
        <v>1</v>
      </c>
      <c r="O160" s="54"/>
      <c r="P160" s="206"/>
      <c r="Q160" s="206"/>
      <c r="R160" s="206"/>
      <c r="S160" s="206"/>
      <c r="T160" s="206"/>
    </row>
    <row r="161" spans="1:20" s="5" customFormat="1" ht="13" customHeight="1">
      <c r="A161" s="50"/>
      <c r="B161" s="50"/>
      <c r="C161" s="50"/>
      <c r="D161" s="50"/>
      <c r="E161" s="50"/>
      <c r="F161" s="50"/>
      <c r="G161" s="50"/>
      <c r="H161" s="163"/>
      <c r="I161" s="50"/>
      <c r="J161" s="50"/>
      <c r="K161" s="55"/>
      <c r="L161" s="52"/>
      <c r="M161" s="172" t="str">
        <f t="shared" si="2"/>
        <v/>
      </c>
      <c r="N161" s="53">
        <v>1</v>
      </c>
      <c r="O161" s="54"/>
      <c r="P161" s="206"/>
      <c r="Q161" s="206"/>
      <c r="R161" s="206"/>
      <c r="S161" s="206"/>
      <c r="T161" s="206"/>
    </row>
    <row r="162" spans="1:20" s="5" customFormat="1" ht="13" customHeight="1">
      <c r="A162" s="50"/>
      <c r="B162" s="50"/>
      <c r="C162" s="50"/>
      <c r="D162" s="50"/>
      <c r="E162" s="50"/>
      <c r="F162" s="50"/>
      <c r="G162" s="50"/>
      <c r="H162" s="163"/>
      <c r="I162" s="50"/>
      <c r="J162" s="50"/>
      <c r="K162" s="55"/>
      <c r="L162" s="52"/>
      <c r="M162" s="172" t="str">
        <f t="shared" si="2"/>
        <v/>
      </c>
      <c r="N162" s="53">
        <v>1</v>
      </c>
      <c r="O162" s="54"/>
      <c r="P162" s="206"/>
      <c r="Q162" s="206"/>
      <c r="R162" s="206"/>
      <c r="S162" s="206"/>
      <c r="T162" s="206"/>
    </row>
    <row r="163" spans="1:20" s="5" customFormat="1" ht="13" customHeight="1">
      <c r="A163" s="50"/>
      <c r="B163" s="50"/>
      <c r="C163" s="50"/>
      <c r="D163" s="50"/>
      <c r="E163" s="50"/>
      <c r="F163" s="50"/>
      <c r="G163" s="50"/>
      <c r="H163" s="163"/>
      <c r="I163" s="50"/>
      <c r="J163" s="50"/>
      <c r="K163" s="55"/>
      <c r="L163" s="52"/>
      <c r="M163" s="172" t="str">
        <f t="shared" si="2"/>
        <v/>
      </c>
      <c r="N163" s="53">
        <v>1</v>
      </c>
      <c r="O163" s="54"/>
      <c r="P163" s="206"/>
      <c r="Q163" s="206"/>
      <c r="R163" s="206"/>
      <c r="S163" s="206"/>
      <c r="T163" s="206"/>
    </row>
    <row r="164" spans="1:20" s="5" customFormat="1" ht="13" customHeight="1">
      <c r="A164" s="50"/>
      <c r="B164" s="50"/>
      <c r="C164" s="50"/>
      <c r="D164" s="50"/>
      <c r="E164" s="50"/>
      <c r="F164" s="50"/>
      <c r="G164" s="50"/>
      <c r="H164" s="163"/>
      <c r="I164" s="50"/>
      <c r="J164" s="50"/>
      <c r="K164" s="55"/>
      <c r="L164" s="52"/>
      <c r="M164" s="172" t="str">
        <f t="shared" si="2"/>
        <v/>
      </c>
      <c r="N164" s="53">
        <v>1</v>
      </c>
      <c r="O164" s="54"/>
      <c r="P164" s="206"/>
      <c r="Q164" s="206"/>
      <c r="R164" s="206"/>
      <c r="S164" s="206"/>
      <c r="T164" s="206"/>
    </row>
    <row r="165" spans="1:20" s="5" customFormat="1" ht="13" customHeight="1">
      <c r="A165" s="50"/>
      <c r="B165" s="50"/>
      <c r="C165" s="50"/>
      <c r="D165" s="50"/>
      <c r="E165" s="50"/>
      <c r="F165" s="50"/>
      <c r="G165" s="50"/>
      <c r="H165" s="163"/>
      <c r="I165" s="50"/>
      <c r="J165" s="50"/>
      <c r="K165" s="55"/>
      <c r="L165" s="52"/>
      <c r="M165" s="172" t="str">
        <f t="shared" si="2"/>
        <v/>
      </c>
      <c r="N165" s="53">
        <v>1</v>
      </c>
      <c r="O165" s="54"/>
      <c r="P165" s="206"/>
      <c r="Q165" s="206"/>
      <c r="R165" s="206"/>
      <c r="S165" s="206"/>
      <c r="T165" s="206"/>
    </row>
    <row r="166" spans="1:20" s="5" customFormat="1" ht="13" customHeight="1">
      <c r="A166" s="50"/>
      <c r="B166" s="50"/>
      <c r="C166" s="50"/>
      <c r="D166" s="50"/>
      <c r="E166" s="50"/>
      <c r="F166" s="50"/>
      <c r="G166" s="50"/>
      <c r="H166" s="163"/>
      <c r="I166" s="50"/>
      <c r="J166" s="50"/>
      <c r="K166" s="55"/>
      <c r="L166" s="52"/>
      <c r="M166" s="172" t="str">
        <f t="shared" si="2"/>
        <v/>
      </c>
      <c r="N166" s="53">
        <v>1</v>
      </c>
      <c r="O166" s="54"/>
      <c r="P166" s="206"/>
      <c r="Q166" s="206"/>
      <c r="R166" s="206"/>
      <c r="S166" s="206"/>
      <c r="T166" s="206"/>
    </row>
    <row r="167" spans="1:20" s="5" customFormat="1" ht="13" customHeight="1">
      <c r="A167" s="50"/>
      <c r="B167" s="50"/>
      <c r="C167" s="50"/>
      <c r="D167" s="50"/>
      <c r="E167" s="50"/>
      <c r="F167" s="50"/>
      <c r="G167" s="50"/>
      <c r="H167" s="163"/>
      <c r="I167" s="50"/>
      <c r="J167" s="50"/>
      <c r="K167" s="55"/>
      <c r="L167" s="52"/>
      <c r="M167" s="172" t="str">
        <f t="shared" si="2"/>
        <v/>
      </c>
      <c r="N167" s="53">
        <v>1</v>
      </c>
      <c r="O167" s="54"/>
      <c r="P167" s="206"/>
      <c r="Q167" s="206"/>
      <c r="R167" s="206"/>
      <c r="S167" s="206"/>
      <c r="T167" s="206"/>
    </row>
    <row r="168" spans="1:20" s="5" customFormat="1" ht="13" customHeight="1">
      <c r="A168" s="50"/>
      <c r="B168" s="50"/>
      <c r="C168" s="50"/>
      <c r="D168" s="50"/>
      <c r="E168" s="50"/>
      <c r="F168" s="50"/>
      <c r="G168" s="50"/>
      <c r="H168" s="163"/>
      <c r="I168" s="50"/>
      <c r="J168" s="50"/>
      <c r="K168" s="55"/>
      <c r="L168" s="52"/>
      <c r="M168" s="172" t="str">
        <f t="shared" si="2"/>
        <v/>
      </c>
      <c r="N168" s="53">
        <v>1</v>
      </c>
      <c r="O168" s="54"/>
      <c r="P168" s="206"/>
      <c r="Q168" s="206"/>
      <c r="R168" s="206"/>
      <c r="S168" s="206"/>
      <c r="T168" s="206"/>
    </row>
    <row r="169" spans="1:20" s="5" customFormat="1" ht="13" customHeight="1">
      <c r="A169" s="50"/>
      <c r="B169" s="50"/>
      <c r="C169" s="50"/>
      <c r="D169" s="50"/>
      <c r="E169" s="50"/>
      <c r="F169" s="50"/>
      <c r="G169" s="50"/>
      <c r="H169" s="163"/>
      <c r="I169" s="50"/>
      <c r="J169" s="50"/>
      <c r="K169" s="55"/>
      <c r="L169" s="52"/>
      <c r="M169" s="172" t="str">
        <f t="shared" si="2"/>
        <v/>
      </c>
      <c r="N169" s="53">
        <v>1</v>
      </c>
      <c r="O169" s="54"/>
      <c r="P169" s="206"/>
      <c r="Q169" s="206"/>
      <c r="R169" s="206"/>
      <c r="S169" s="206"/>
      <c r="T169" s="206"/>
    </row>
    <row r="170" spans="1:20" s="5" customFormat="1" ht="13" customHeight="1">
      <c r="A170" s="50"/>
      <c r="B170" s="50"/>
      <c r="C170" s="50"/>
      <c r="D170" s="50"/>
      <c r="E170" s="50"/>
      <c r="F170" s="50"/>
      <c r="G170" s="50"/>
      <c r="H170" s="163"/>
      <c r="I170" s="50"/>
      <c r="J170" s="50"/>
      <c r="K170" s="55"/>
      <c r="L170" s="52"/>
      <c r="M170" s="172" t="str">
        <f t="shared" si="2"/>
        <v/>
      </c>
      <c r="N170" s="53">
        <v>1</v>
      </c>
      <c r="O170" s="54"/>
      <c r="P170" s="206"/>
      <c r="Q170" s="206"/>
      <c r="R170" s="206"/>
      <c r="S170" s="206"/>
      <c r="T170" s="206"/>
    </row>
    <row r="171" spans="1:20" s="5" customFormat="1" ht="13" customHeight="1">
      <c r="A171" s="50"/>
      <c r="B171" s="50"/>
      <c r="C171" s="50"/>
      <c r="D171" s="50"/>
      <c r="E171" s="50"/>
      <c r="F171" s="50"/>
      <c r="G171" s="50"/>
      <c r="H171" s="163"/>
      <c r="I171" s="50"/>
      <c r="J171" s="50"/>
      <c r="K171" s="55"/>
      <c r="L171" s="52"/>
      <c r="M171" s="172" t="str">
        <f t="shared" si="2"/>
        <v/>
      </c>
      <c r="N171" s="53">
        <v>1</v>
      </c>
      <c r="O171" s="54"/>
      <c r="P171" s="206"/>
      <c r="Q171" s="206"/>
      <c r="R171" s="206"/>
      <c r="S171" s="206"/>
      <c r="T171" s="206"/>
    </row>
    <row r="172" spans="1:20" s="5" customFormat="1" ht="13" customHeight="1">
      <c r="A172" s="50"/>
      <c r="B172" s="50"/>
      <c r="C172" s="50"/>
      <c r="D172" s="50"/>
      <c r="E172" s="50"/>
      <c r="F172" s="50"/>
      <c r="G172" s="50"/>
      <c r="H172" s="163"/>
      <c r="I172" s="50"/>
      <c r="J172" s="50"/>
      <c r="K172" s="55"/>
      <c r="L172" s="52"/>
      <c r="M172" s="172" t="str">
        <f t="shared" si="2"/>
        <v/>
      </c>
      <c r="N172" s="53">
        <v>1</v>
      </c>
      <c r="O172" s="54"/>
      <c r="P172" s="206"/>
      <c r="Q172" s="206"/>
      <c r="R172" s="206"/>
      <c r="S172" s="206"/>
      <c r="T172" s="206"/>
    </row>
    <row r="173" spans="1:20" s="5" customFormat="1" ht="13" customHeight="1">
      <c r="A173" s="50"/>
      <c r="B173" s="50"/>
      <c r="C173" s="50"/>
      <c r="D173" s="50"/>
      <c r="E173" s="50"/>
      <c r="F173" s="50"/>
      <c r="G173" s="50"/>
      <c r="H173" s="163"/>
      <c r="I173" s="50"/>
      <c r="J173" s="50"/>
      <c r="K173" s="55"/>
      <c r="L173" s="52"/>
      <c r="M173" s="172" t="str">
        <f t="shared" si="2"/>
        <v/>
      </c>
      <c r="N173" s="53">
        <v>1</v>
      </c>
      <c r="O173" s="54"/>
      <c r="P173" s="206"/>
      <c r="Q173" s="206"/>
      <c r="R173" s="206"/>
      <c r="S173" s="206"/>
      <c r="T173" s="206"/>
    </row>
    <row r="174" spans="1:20" s="5" customFormat="1" ht="13" customHeight="1">
      <c r="A174" s="50"/>
      <c r="B174" s="50"/>
      <c r="C174" s="50"/>
      <c r="D174" s="50"/>
      <c r="E174" s="50"/>
      <c r="F174" s="50"/>
      <c r="G174" s="50"/>
      <c r="H174" s="163"/>
      <c r="I174" s="50"/>
      <c r="J174" s="50"/>
      <c r="K174" s="55"/>
      <c r="L174" s="52"/>
      <c r="M174" s="172" t="str">
        <f t="shared" si="2"/>
        <v/>
      </c>
      <c r="N174" s="53">
        <v>1</v>
      </c>
      <c r="O174" s="54"/>
      <c r="P174" s="206"/>
      <c r="Q174" s="206"/>
      <c r="R174" s="206"/>
      <c r="S174" s="206"/>
      <c r="T174" s="206"/>
    </row>
    <row r="175" spans="1:20" s="5" customFormat="1" ht="13" customHeight="1">
      <c r="A175" s="50"/>
      <c r="B175" s="50"/>
      <c r="C175" s="50"/>
      <c r="D175" s="50"/>
      <c r="E175" s="50"/>
      <c r="F175" s="50"/>
      <c r="G175" s="50"/>
      <c r="H175" s="163"/>
      <c r="I175" s="50"/>
      <c r="J175" s="50"/>
      <c r="K175" s="55"/>
      <c r="L175" s="52"/>
      <c r="M175" s="172" t="str">
        <f t="shared" si="2"/>
        <v/>
      </c>
      <c r="N175" s="53">
        <v>1</v>
      </c>
      <c r="O175" s="54"/>
      <c r="P175" s="206"/>
      <c r="Q175" s="206"/>
      <c r="R175" s="206"/>
      <c r="S175" s="206"/>
      <c r="T175" s="206"/>
    </row>
    <row r="176" spans="1:20" s="5" customFormat="1" ht="13" customHeight="1">
      <c r="A176" s="50"/>
      <c r="B176" s="50"/>
      <c r="C176" s="50"/>
      <c r="D176" s="50"/>
      <c r="E176" s="50"/>
      <c r="F176" s="50"/>
      <c r="G176" s="50"/>
      <c r="H176" s="163"/>
      <c r="I176" s="50"/>
      <c r="J176" s="50"/>
      <c r="K176" s="55"/>
      <c r="L176" s="52"/>
      <c r="M176" s="172" t="str">
        <f t="shared" si="2"/>
        <v/>
      </c>
      <c r="N176" s="53">
        <v>1</v>
      </c>
      <c r="O176" s="54"/>
      <c r="P176" s="206"/>
      <c r="Q176" s="206"/>
      <c r="R176" s="206"/>
      <c r="S176" s="206"/>
      <c r="T176" s="206"/>
    </row>
    <row r="177" spans="1:20" s="5" customFormat="1" ht="13" customHeight="1">
      <c r="A177" s="50"/>
      <c r="B177" s="50"/>
      <c r="C177" s="50"/>
      <c r="D177" s="50"/>
      <c r="E177" s="50"/>
      <c r="F177" s="50"/>
      <c r="G177" s="50"/>
      <c r="H177" s="163"/>
      <c r="I177" s="50"/>
      <c r="J177" s="50"/>
      <c r="K177" s="55"/>
      <c r="L177" s="52"/>
      <c r="M177" s="172" t="str">
        <f t="shared" si="2"/>
        <v/>
      </c>
      <c r="N177" s="53">
        <v>1</v>
      </c>
      <c r="O177" s="54"/>
      <c r="P177" s="206"/>
      <c r="Q177" s="206"/>
      <c r="R177" s="206"/>
      <c r="S177" s="206"/>
      <c r="T177" s="206"/>
    </row>
    <row r="178" spans="1:20" s="5" customFormat="1" ht="13" customHeight="1">
      <c r="A178" s="50"/>
      <c r="B178" s="50"/>
      <c r="C178" s="50"/>
      <c r="D178" s="50"/>
      <c r="E178" s="50"/>
      <c r="F178" s="50"/>
      <c r="G178" s="50"/>
      <c r="H178" s="163"/>
      <c r="I178" s="50"/>
      <c r="J178" s="50"/>
      <c r="K178" s="55"/>
      <c r="L178" s="52"/>
      <c r="M178" s="172" t="str">
        <f t="shared" si="2"/>
        <v/>
      </c>
      <c r="N178" s="53">
        <v>1</v>
      </c>
      <c r="O178" s="54"/>
      <c r="P178" s="206"/>
      <c r="Q178" s="206"/>
      <c r="R178" s="206"/>
      <c r="S178" s="206"/>
      <c r="T178" s="206"/>
    </row>
    <row r="179" spans="1:20" s="5" customFormat="1" ht="13" customHeight="1">
      <c r="A179" s="50"/>
      <c r="B179" s="50"/>
      <c r="C179" s="50"/>
      <c r="D179" s="50"/>
      <c r="E179" s="50"/>
      <c r="F179" s="50"/>
      <c r="G179" s="50"/>
      <c r="H179" s="163"/>
      <c r="I179" s="50"/>
      <c r="J179" s="50"/>
      <c r="K179" s="55"/>
      <c r="L179" s="52"/>
      <c r="M179" s="172" t="str">
        <f t="shared" si="2"/>
        <v/>
      </c>
      <c r="N179" s="53">
        <v>1</v>
      </c>
      <c r="O179" s="54"/>
      <c r="P179" s="206"/>
      <c r="Q179" s="206"/>
      <c r="R179" s="206"/>
      <c r="S179" s="206"/>
      <c r="T179" s="206"/>
    </row>
    <row r="180" spans="1:20" s="5" customFormat="1" ht="13" customHeight="1">
      <c r="A180" s="50"/>
      <c r="B180" s="50"/>
      <c r="C180" s="50"/>
      <c r="D180" s="50"/>
      <c r="E180" s="50"/>
      <c r="F180" s="50"/>
      <c r="G180" s="50"/>
      <c r="H180" s="163"/>
      <c r="I180" s="50"/>
      <c r="J180" s="50"/>
      <c r="K180" s="55"/>
      <c r="L180" s="52"/>
      <c r="M180" s="172" t="str">
        <f t="shared" si="2"/>
        <v/>
      </c>
      <c r="N180" s="53">
        <v>1</v>
      </c>
      <c r="O180" s="54"/>
      <c r="P180" s="206"/>
      <c r="Q180" s="206"/>
      <c r="R180" s="206"/>
      <c r="S180" s="206"/>
      <c r="T180" s="206"/>
    </row>
    <row r="181" spans="1:20" s="5" customFormat="1" ht="13" customHeight="1">
      <c r="A181" s="50"/>
      <c r="B181" s="50"/>
      <c r="C181" s="50"/>
      <c r="D181" s="50"/>
      <c r="E181" s="50"/>
      <c r="F181" s="50"/>
      <c r="G181" s="50"/>
      <c r="H181" s="163"/>
      <c r="I181" s="50"/>
      <c r="J181" s="50"/>
      <c r="K181" s="55"/>
      <c r="L181" s="52"/>
      <c r="M181" s="172" t="str">
        <f t="shared" si="2"/>
        <v/>
      </c>
      <c r="N181" s="53">
        <v>1</v>
      </c>
      <c r="O181" s="54"/>
      <c r="P181" s="206"/>
      <c r="Q181" s="206"/>
      <c r="R181" s="206"/>
      <c r="S181" s="206"/>
      <c r="T181" s="206"/>
    </row>
    <row r="182" spans="1:20" s="5" customFormat="1" ht="13" customHeight="1">
      <c r="A182" s="50"/>
      <c r="B182" s="50"/>
      <c r="C182" s="50"/>
      <c r="D182" s="50"/>
      <c r="E182" s="50"/>
      <c r="F182" s="50"/>
      <c r="G182" s="50"/>
      <c r="H182" s="163"/>
      <c r="I182" s="50"/>
      <c r="J182" s="50"/>
      <c r="K182" s="55"/>
      <c r="L182" s="52"/>
      <c r="M182" s="172" t="str">
        <f t="shared" si="2"/>
        <v/>
      </c>
      <c r="N182" s="53">
        <v>1</v>
      </c>
      <c r="O182" s="54"/>
      <c r="P182" s="206"/>
      <c r="Q182" s="206"/>
      <c r="R182" s="206"/>
      <c r="S182" s="206"/>
      <c r="T182" s="206"/>
    </row>
    <row r="183" spans="1:20" s="5" customFormat="1" ht="13" customHeight="1">
      <c r="A183" s="50"/>
      <c r="B183" s="50"/>
      <c r="C183" s="50"/>
      <c r="D183" s="50"/>
      <c r="E183" s="50"/>
      <c r="F183" s="50"/>
      <c r="G183" s="50"/>
      <c r="H183" s="163"/>
      <c r="I183" s="50"/>
      <c r="J183" s="50"/>
      <c r="K183" s="55"/>
      <c r="L183" s="52"/>
      <c r="M183" s="172" t="str">
        <f t="shared" si="2"/>
        <v/>
      </c>
      <c r="N183" s="53">
        <v>1</v>
      </c>
      <c r="O183" s="54"/>
      <c r="P183" s="206"/>
      <c r="Q183" s="206"/>
      <c r="R183" s="206"/>
      <c r="S183" s="206"/>
      <c r="T183" s="206"/>
    </row>
    <row r="184" spans="1:20" s="5" customFormat="1" ht="13" customHeight="1">
      <c r="A184" s="50"/>
      <c r="B184" s="50"/>
      <c r="C184" s="50"/>
      <c r="D184" s="50"/>
      <c r="E184" s="50"/>
      <c r="F184" s="50"/>
      <c r="G184" s="50"/>
      <c r="H184" s="163"/>
      <c r="I184" s="50"/>
      <c r="J184" s="50"/>
      <c r="K184" s="55"/>
      <c r="L184" s="52"/>
      <c r="M184" s="172" t="str">
        <f t="shared" si="2"/>
        <v/>
      </c>
      <c r="N184" s="53">
        <v>1</v>
      </c>
      <c r="O184" s="54"/>
      <c r="P184" s="206"/>
      <c r="Q184" s="206"/>
      <c r="R184" s="206"/>
      <c r="S184" s="206"/>
      <c r="T184" s="206"/>
    </row>
    <row r="185" spans="1:20" s="5" customFormat="1" ht="13" customHeight="1">
      <c r="A185" s="50"/>
      <c r="B185" s="50"/>
      <c r="C185" s="50"/>
      <c r="D185" s="50"/>
      <c r="E185" s="50"/>
      <c r="F185" s="50"/>
      <c r="G185" s="50"/>
      <c r="H185" s="163"/>
      <c r="I185" s="50"/>
      <c r="J185" s="50"/>
      <c r="K185" s="55"/>
      <c r="L185" s="52"/>
      <c r="M185" s="172" t="str">
        <f t="shared" si="2"/>
        <v/>
      </c>
      <c r="N185" s="53">
        <v>1</v>
      </c>
      <c r="O185" s="54"/>
      <c r="P185" s="206"/>
      <c r="Q185" s="206"/>
      <c r="R185" s="206"/>
      <c r="S185" s="206"/>
      <c r="T185" s="206"/>
    </row>
    <row r="186" spans="1:20" s="5" customFormat="1" ht="13" customHeight="1">
      <c r="A186" s="50"/>
      <c r="B186" s="50"/>
      <c r="C186" s="50"/>
      <c r="D186" s="50"/>
      <c r="E186" s="50"/>
      <c r="F186" s="50"/>
      <c r="G186" s="50"/>
      <c r="H186" s="163"/>
      <c r="I186" s="50"/>
      <c r="J186" s="50"/>
      <c r="K186" s="55"/>
      <c r="L186" s="52"/>
      <c r="M186" s="172" t="str">
        <f t="shared" si="2"/>
        <v/>
      </c>
      <c r="N186" s="53">
        <v>1</v>
      </c>
      <c r="O186" s="54"/>
      <c r="P186" s="206"/>
      <c r="Q186" s="206"/>
      <c r="R186" s="206"/>
      <c r="S186" s="206"/>
      <c r="T186" s="206"/>
    </row>
    <row r="187" spans="1:20" s="5" customFormat="1" ht="13" customHeight="1">
      <c r="A187" s="50"/>
      <c r="B187" s="50"/>
      <c r="C187" s="50"/>
      <c r="D187" s="50"/>
      <c r="E187" s="50"/>
      <c r="F187" s="50"/>
      <c r="G187" s="50"/>
      <c r="H187" s="163"/>
      <c r="I187" s="50"/>
      <c r="J187" s="50"/>
      <c r="K187" s="55"/>
      <c r="L187" s="52"/>
      <c r="M187" s="172" t="str">
        <f t="shared" si="2"/>
        <v/>
      </c>
      <c r="N187" s="53">
        <v>1</v>
      </c>
      <c r="O187" s="54"/>
      <c r="P187" s="206"/>
      <c r="Q187" s="206"/>
      <c r="R187" s="206"/>
      <c r="S187" s="206"/>
      <c r="T187" s="206"/>
    </row>
    <row r="188" spans="1:20" s="5" customFormat="1" ht="13" customHeight="1">
      <c r="A188" s="50"/>
      <c r="B188" s="50"/>
      <c r="C188" s="50"/>
      <c r="D188" s="50"/>
      <c r="E188" s="50"/>
      <c r="F188" s="50"/>
      <c r="G188" s="50"/>
      <c r="H188" s="163"/>
      <c r="I188" s="50"/>
      <c r="J188" s="50"/>
      <c r="K188" s="55"/>
      <c r="L188" s="52"/>
      <c r="M188" s="172" t="str">
        <f t="shared" si="2"/>
        <v/>
      </c>
      <c r="N188" s="53">
        <v>1</v>
      </c>
      <c r="O188" s="54"/>
      <c r="P188" s="206"/>
      <c r="Q188" s="206"/>
      <c r="R188" s="206"/>
      <c r="S188" s="206"/>
      <c r="T188" s="206"/>
    </row>
    <row r="189" spans="1:20" s="5" customFormat="1" ht="13" customHeight="1">
      <c r="A189" s="50"/>
      <c r="B189" s="50"/>
      <c r="C189" s="50"/>
      <c r="D189" s="50"/>
      <c r="E189" s="50"/>
      <c r="F189" s="50"/>
      <c r="G189" s="50"/>
      <c r="H189" s="163"/>
      <c r="I189" s="50"/>
      <c r="J189" s="50"/>
      <c r="K189" s="55"/>
      <c r="L189" s="52"/>
      <c r="M189" s="172" t="str">
        <f t="shared" si="2"/>
        <v/>
      </c>
      <c r="N189" s="53">
        <v>1</v>
      </c>
      <c r="O189" s="54"/>
      <c r="P189" s="206"/>
      <c r="Q189" s="206"/>
      <c r="R189" s="206"/>
      <c r="S189" s="206"/>
      <c r="T189" s="206"/>
    </row>
    <row r="190" spans="1:20" s="5" customFormat="1" ht="13" customHeight="1">
      <c r="A190" s="50"/>
      <c r="B190" s="50"/>
      <c r="C190" s="50"/>
      <c r="D190" s="50"/>
      <c r="E190" s="50"/>
      <c r="F190" s="50"/>
      <c r="G190" s="50"/>
      <c r="H190" s="163"/>
      <c r="I190" s="50"/>
      <c r="J190" s="50"/>
      <c r="K190" s="55"/>
      <c r="L190" s="52"/>
      <c r="M190" s="172" t="str">
        <f t="shared" si="2"/>
        <v/>
      </c>
      <c r="N190" s="53">
        <v>1</v>
      </c>
      <c r="O190" s="54"/>
      <c r="P190" s="206"/>
      <c r="Q190" s="206"/>
      <c r="R190" s="206"/>
      <c r="S190" s="206"/>
      <c r="T190" s="206"/>
    </row>
    <row r="191" spans="1:20" s="5" customFormat="1" ht="13" customHeight="1">
      <c r="A191" s="50"/>
      <c r="B191" s="50"/>
      <c r="C191" s="50"/>
      <c r="D191" s="50"/>
      <c r="E191" s="50"/>
      <c r="F191" s="50"/>
      <c r="G191" s="50"/>
      <c r="H191" s="163"/>
      <c r="I191" s="50"/>
      <c r="J191" s="50"/>
      <c r="K191" s="55"/>
      <c r="L191" s="52"/>
      <c r="M191" s="172" t="str">
        <f t="shared" si="2"/>
        <v/>
      </c>
      <c r="N191" s="53">
        <v>1</v>
      </c>
      <c r="O191" s="54"/>
      <c r="P191" s="206"/>
      <c r="Q191" s="206"/>
      <c r="R191" s="206"/>
      <c r="S191" s="206"/>
      <c r="T191" s="206"/>
    </row>
    <row r="192" spans="1:20" s="5" customFormat="1" ht="13" customHeight="1">
      <c r="A192" s="50"/>
      <c r="B192" s="50"/>
      <c r="C192" s="50"/>
      <c r="D192" s="50"/>
      <c r="E192" s="50"/>
      <c r="F192" s="50"/>
      <c r="G192" s="50"/>
      <c r="H192" s="163"/>
      <c r="I192" s="50"/>
      <c r="J192" s="50"/>
      <c r="K192" s="55"/>
      <c r="L192" s="52"/>
      <c r="M192" s="172" t="str">
        <f t="shared" si="2"/>
        <v/>
      </c>
      <c r="N192" s="53">
        <v>1</v>
      </c>
      <c r="O192" s="54"/>
      <c r="P192" s="206"/>
      <c r="Q192" s="206"/>
      <c r="R192" s="206"/>
      <c r="S192" s="206"/>
      <c r="T192" s="206"/>
    </row>
    <row r="193" spans="1:20" s="5" customFormat="1" ht="13" customHeight="1">
      <c r="A193" s="50"/>
      <c r="B193" s="50"/>
      <c r="C193" s="50"/>
      <c r="D193" s="50"/>
      <c r="E193" s="50"/>
      <c r="F193" s="50"/>
      <c r="G193" s="50"/>
      <c r="H193" s="163"/>
      <c r="I193" s="50"/>
      <c r="J193" s="50"/>
      <c r="K193" s="55"/>
      <c r="L193" s="52"/>
      <c r="M193" s="172" t="str">
        <f t="shared" si="2"/>
        <v/>
      </c>
      <c r="N193" s="53">
        <v>1</v>
      </c>
      <c r="O193" s="54"/>
      <c r="P193" s="206"/>
      <c r="Q193" s="206"/>
      <c r="R193" s="206"/>
      <c r="S193" s="206"/>
      <c r="T193" s="206"/>
    </row>
    <row r="194" spans="1:20" s="5" customFormat="1" ht="13" customHeight="1">
      <c r="A194" s="50"/>
      <c r="B194" s="50"/>
      <c r="C194" s="50"/>
      <c r="D194" s="50"/>
      <c r="E194" s="50"/>
      <c r="F194" s="50"/>
      <c r="G194" s="50"/>
      <c r="H194" s="163"/>
      <c r="I194" s="50"/>
      <c r="J194" s="50"/>
      <c r="K194" s="55"/>
      <c r="L194" s="52"/>
      <c r="M194" s="172" t="str">
        <f t="shared" si="2"/>
        <v/>
      </c>
      <c r="N194" s="53">
        <v>1</v>
      </c>
      <c r="O194" s="54"/>
      <c r="P194" s="206"/>
      <c r="Q194" s="206"/>
      <c r="R194" s="206"/>
      <c r="S194" s="206"/>
      <c r="T194" s="206"/>
    </row>
    <row r="195" spans="1:20" s="5" customFormat="1" ht="13" customHeight="1">
      <c r="A195" s="50"/>
      <c r="B195" s="50"/>
      <c r="C195" s="50"/>
      <c r="D195" s="50"/>
      <c r="E195" s="50"/>
      <c r="F195" s="50"/>
      <c r="G195" s="50"/>
      <c r="H195" s="163"/>
      <c r="I195" s="50"/>
      <c r="J195" s="50"/>
      <c r="K195" s="55"/>
      <c r="L195" s="52"/>
      <c r="M195" s="172" t="str">
        <f t="shared" ref="M195:M200" si="3">IF($I195="Dry",$H195*10,IF(NOT(ISBLANK($K195)),ROUNDDOWN((($H195/$K195)*1000)/15,0),""))</f>
        <v/>
      </c>
      <c r="N195" s="53">
        <v>1</v>
      </c>
      <c r="O195" s="54"/>
      <c r="P195" s="206"/>
      <c r="Q195" s="206"/>
      <c r="R195" s="206"/>
      <c r="S195" s="206"/>
      <c r="T195" s="206"/>
    </row>
    <row r="196" spans="1:20" s="5" customFormat="1" ht="13" customHeight="1">
      <c r="A196" s="50"/>
      <c r="B196" s="50"/>
      <c r="C196" s="50"/>
      <c r="D196" s="50"/>
      <c r="E196" s="50"/>
      <c r="F196" s="50"/>
      <c r="G196" s="50"/>
      <c r="H196" s="163"/>
      <c r="I196" s="50"/>
      <c r="J196" s="50"/>
      <c r="K196" s="55"/>
      <c r="L196" s="52"/>
      <c r="M196" s="172" t="str">
        <f t="shared" si="3"/>
        <v/>
      </c>
      <c r="N196" s="53">
        <v>1</v>
      </c>
      <c r="O196" s="54"/>
      <c r="P196" s="206"/>
      <c r="Q196" s="206"/>
      <c r="R196" s="206"/>
      <c r="S196" s="206"/>
      <c r="T196" s="206"/>
    </row>
    <row r="197" spans="1:20" s="5" customFormat="1" ht="13" customHeight="1">
      <c r="A197" s="50"/>
      <c r="B197" s="50"/>
      <c r="C197" s="50"/>
      <c r="D197" s="50"/>
      <c r="E197" s="50"/>
      <c r="F197" s="50"/>
      <c r="G197" s="50"/>
      <c r="H197" s="163"/>
      <c r="I197" s="50"/>
      <c r="J197" s="50"/>
      <c r="K197" s="55"/>
      <c r="L197" s="52"/>
      <c r="M197" s="172" t="str">
        <f t="shared" si="3"/>
        <v/>
      </c>
      <c r="N197" s="53">
        <v>1</v>
      </c>
      <c r="O197" s="54"/>
      <c r="P197" s="206"/>
      <c r="Q197" s="206"/>
      <c r="R197" s="206"/>
      <c r="S197" s="206"/>
      <c r="T197" s="206"/>
    </row>
    <row r="198" spans="1:20" s="5" customFormat="1" ht="13" customHeight="1">
      <c r="A198" s="50"/>
      <c r="B198" s="50"/>
      <c r="C198" s="50"/>
      <c r="D198" s="50"/>
      <c r="E198" s="50"/>
      <c r="F198" s="50"/>
      <c r="G198" s="50"/>
      <c r="H198" s="163"/>
      <c r="I198" s="50"/>
      <c r="J198" s="50"/>
      <c r="K198" s="55"/>
      <c r="L198" s="52"/>
      <c r="M198" s="172" t="str">
        <f t="shared" si="3"/>
        <v/>
      </c>
      <c r="N198" s="53">
        <v>1</v>
      </c>
      <c r="O198" s="54"/>
      <c r="P198" s="206"/>
      <c r="Q198" s="206"/>
      <c r="R198" s="206"/>
      <c r="S198" s="206"/>
      <c r="T198" s="206"/>
    </row>
    <row r="199" spans="1:20" s="5" customFormat="1" ht="13" customHeight="1">
      <c r="A199" s="50"/>
      <c r="B199" s="50"/>
      <c r="C199" s="50"/>
      <c r="D199" s="50"/>
      <c r="E199" s="50"/>
      <c r="F199" s="50"/>
      <c r="G199" s="50"/>
      <c r="H199" s="163"/>
      <c r="I199" s="50"/>
      <c r="J199" s="50"/>
      <c r="K199" s="55"/>
      <c r="L199" s="52"/>
      <c r="M199" s="172" t="str">
        <f t="shared" si="3"/>
        <v/>
      </c>
      <c r="N199" s="53">
        <v>1</v>
      </c>
      <c r="O199" s="54"/>
      <c r="P199" s="206"/>
      <c r="Q199" s="206"/>
      <c r="R199" s="206"/>
      <c r="S199" s="206"/>
      <c r="T199" s="206"/>
    </row>
    <row r="200" spans="1:20" s="5" customFormat="1" ht="13" customHeight="1">
      <c r="A200" s="50"/>
      <c r="B200" s="50"/>
      <c r="C200" s="50"/>
      <c r="D200" s="50"/>
      <c r="E200" s="50"/>
      <c r="F200" s="50"/>
      <c r="G200" s="50"/>
      <c r="H200" s="163"/>
      <c r="I200" s="50"/>
      <c r="J200" s="50"/>
      <c r="K200" s="55"/>
      <c r="L200" s="52"/>
      <c r="M200" s="172" t="str">
        <f t="shared" si="3"/>
        <v/>
      </c>
      <c r="N200" s="53">
        <v>1</v>
      </c>
      <c r="O200" s="54"/>
      <c r="P200" s="206"/>
      <c r="Q200" s="206"/>
      <c r="R200" s="206"/>
      <c r="S200" s="206"/>
      <c r="T200" s="206"/>
    </row>
    <row r="201" spans="1:20" s="229" customFormat="1" ht="13" customHeight="1">
      <c r="P201" s="238"/>
      <c r="Q201" s="238"/>
      <c r="R201" s="238"/>
      <c r="S201" s="238"/>
      <c r="T201" s="238"/>
    </row>
    <row r="202" spans="1:20" s="5" customFormat="1" hidden="1">
      <c r="L202" s="12"/>
      <c r="M202" s="42"/>
      <c r="O202" s="31"/>
      <c r="P202" s="212"/>
      <c r="Q202" s="212"/>
      <c r="R202" s="238"/>
      <c r="S202" s="238"/>
      <c r="T202" s="212"/>
    </row>
    <row r="203" spans="1:20" s="5" customFormat="1" hidden="1">
      <c r="L203" s="12"/>
      <c r="M203" s="42"/>
      <c r="O203" s="31"/>
      <c r="P203" s="212"/>
      <c r="Q203" s="212"/>
      <c r="R203" s="212"/>
      <c r="S203" s="212"/>
      <c r="T203" s="212"/>
    </row>
    <row r="204" spans="1:20" s="5" customFormat="1" hidden="1">
      <c r="L204" s="12"/>
      <c r="M204" s="42"/>
      <c r="O204" s="31"/>
      <c r="P204" s="212"/>
      <c r="Q204" s="212"/>
      <c r="R204" s="212"/>
      <c r="S204" s="212"/>
      <c r="T204" s="212"/>
    </row>
    <row r="205" spans="1:20" s="5" customFormat="1" hidden="1">
      <c r="L205" s="12"/>
      <c r="M205" s="42"/>
      <c r="O205" s="31"/>
      <c r="P205" s="212"/>
      <c r="Q205" s="212"/>
      <c r="R205" s="212"/>
      <c r="S205" s="212"/>
      <c r="T205" s="212"/>
    </row>
    <row r="206" spans="1:20" s="5" customFormat="1" hidden="1">
      <c r="L206" s="12"/>
      <c r="M206" s="42"/>
      <c r="O206" s="31"/>
      <c r="P206" s="212"/>
      <c r="Q206" s="212"/>
      <c r="R206" s="212"/>
      <c r="S206" s="212"/>
      <c r="T206" s="212"/>
    </row>
    <row r="207" spans="1:20" s="5" customFormat="1" hidden="1">
      <c r="L207" s="12"/>
      <c r="M207" s="42"/>
      <c r="O207" s="31"/>
      <c r="P207" s="212"/>
      <c r="Q207" s="212"/>
      <c r="R207" s="212"/>
      <c r="S207" s="212"/>
      <c r="T207" s="212"/>
    </row>
    <row r="208" spans="1:20" s="5" customFormat="1" hidden="1">
      <c r="L208" s="12"/>
      <c r="M208" s="42"/>
      <c r="O208" s="31"/>
      <c r="P208" s="212"/>
      <c r="Q208" s="212"/>
      <c r="R208" s="212"/>
      <c r="S208" s="212"/>
      <c r="T208" s="212"/>
    </row>
    <row r="209" spans="12:20" s="5" customFormat="1" hidden="1">
      <c r="L209" s="12"/>
      <c r="M209" s="42"/>
      <c r="O209" s="31"/>
      <c r="P209" s="212"/>
      <c r="Q209" s="212"/>
      <c r="R209" s="212"/>
      <c r="S209" s="212"/>
      <c r="T209" s="212"/>
    </row>
    <row r="210" spans="12:20" s="5" customFormat="1" hidden="1">
      <c r="L210" s="12"/>
      <c r="M210" s="42"/>
      <c r="O210" s="31"/>
      <c r="P210" s="212"/>
      <c r="Q210" s="212"/>
      <c r="R210" s="212"/>
      <c r="S210" s="212"/>
      <c r="T210" s="212"/>
    </row>
    <row r="211" spans="12:20" hidden="1">
      <c r="R211" s="212"/>
      <c r="S211" s="212"/>
    </row>
  </sheetData>
  <sheetProtection algorithmName="SHA-512" hashValue="VQTljG2qqSWBs+PmKvuCCxFNBd7dSlvA4e2abpBvgbOqSfGtwnNeH29YJXfF1aH6PJbZyaL6m326Nk4rm2F1KQ==" saltValue="tSdLnMkuib4yRyj7nBmywQ==" spinCount="100000" sheet="1" objects="1" scenarios="1" selectLockedCells="1"/>
  <mergeCells count="3">
    <mergeCell ref="R19:S19"/>
    <mergeCell ref="R20:S20"/>
    <mergeCell ref="Q35:S35"/>
  </mergeCells>
  <phoneticPr fontId="11" type="noConversion"/>
  <conditionalFormatting sqref="A2:A200">
    <cfRule type="expression" dxfId="77" priority="3">
      <formula>AND(ISBLANK($A2),NOT(ISBLANK($A3)))</formula>
    </cfRule>
  </conditionalFormatting>
  <conditionalFormatting sqref="C2:C200">
    <cfRule type="expression" dxfId="76" priority="12">
      <formula>AND(ISBLANK($C2),NOT(ISBLANK($A3)))</formula>
    </cfRule>
  </conditionalFormatting>
  <conditionalFormatting sqref="E2:E200">
    <cfRule type="expression" dxfId="74" priority="11">
      <formula>AND(ISBLANK($E2),NOT(ISBLANK($A3)))</formula>
    </cfRule>
  </conditionalFormatting>
  <conditionalFormatting sqref="F2:F200">
    <cfRule type="expression" dxfId="73" priority="2">
      <formula>$A2="Primers"</formula>
    </cfRule>
    <cfRule type="expression" dxfId="72" priority="13">
      <formula>IF($A2="Primers",TRUE,FALSE)</formula>
    </cfRule>
  </conditionalFormatting>
  <conditionalFormatting sqref="G2:G200">
    <cfRule type="expression" dxfId="70" priority="8">
      <formula>AND(ISBLANK($G2),NOT(ISBLANK($A3)))</formula>
    </cfRule>
  </conditionalFormatting>
  <conditionalFormatting sqref="H2:H200">
    <cfRule type="expression" dxfId="68" priority="7">
      <formula>AND(ISBLANK($H2),NOT(ISBLANK($A3)))</formula>
    </cfRule>
  </conditionalFormatting>
  <conditionalFormatting sqref="I2:I200">
    <cfRule type="expression" dxfId="66" priority="6">
      <formula>AND(ISBLANK($I2),NOT(ISBLANK($A3)))</formula>
    </cfRule>
  </conditionalFormatting>
  <conditionalFormatting sqref="J2:J200">
    <cfRule type="expression" dxfId="65" priority="5">
      <formula>IF($I2="Dry",FALSE,AND(ISBLANK($J2),NOT(ISBLANK($A3))))</formula>
    </cfRule>
    <cfRule type="expression" dxfId="64" priority="26">
      <formula>IF($I2&lt;&gt;"Dry",IF(ISNUMBER(SEARCH("MGB",$A2)),AND(NOT(ISBLANK($J2)),ISNA(MATCH($J2,DiluentMGB,0))),AND(NOT(ISBLANK($J2)),ISNA(MATCH($J2,Diluent,0)))))</formula>
    </cfRule>
  </conditionalFormatting>
  <conditionalFormatting sqref="J2:K200">
    <cfRule type="expression" dxfId="63" priority="1">
      <formula>$I2="Dry"</formula>
    </cfRule>
  </conditionalFormatting>
  <conditionalFormatting sqref="K2:K200">
    <cfRule type="expression" dxfId="62" priority="4">
      <formula>IF($I2="Dry",FALSE,AND(ISBLANK($K2),NOT(ISBLANK($A3))))</formula>
    </cfRule>
  </conditionalFormatting>
  <conditionalFormatting sqref="L2:L200">
    <cfRule type="expression" dxfId="61" priority="28">
      <formula>$L2=1</formula>
    </cfRule>
    <cfRule type="expression" dxfId="60" priority="31">
      <formula>$L2&gt;$M2</formula>
    </cfRule>
  </conditionalFormatting>
  <dataValidations count="15">
    <dataValidation type="textLength" allowBlank="1" showInputMessage="1" errorTitle="Base Length Warning" error="Alert! Your probe sequence is not within our recommended criteria for probe length. Please adjust your sequence such that it is between 17 and 49 bases long or contact info@biosearchtech.com for more information." promptTitle="Sequence Notes" prompt="Please refer to the modification list on the right when entering internal modifications into your sequence." sqref="E65538:E65736 E131074:E131272 E196610:E196808 E262146:E262344 E327682:E327880 E393218:E393416 E458754:E458952 E524290:E524488 E589826:E590024 E655362:E655560 E720898:E721096 E786434:E786632 E851970:E852168 E917506:E917704 E983042:E983240" xr:uid="{C1664EC3-7E25-4DF4-806C-8EA4D88463FB}">
      <formula1>5</formula1>
      <formula2>59</formula2>
    </dataValidation>
    <dataValidation type="list" allowBlank="1" showInputMessage="1" sqref="G65538:G65736 G131074:G131272 G196610:G196808 G262146:G262344 G327682:G327880 G393218:G393416 G458754:G458952 G524290:G524488 G589826:G590024 G655362:G655560 G720898:G721096 G786434:G786632 G851970:G852168 G917506:G917704 G983042:G983240" xr:uid="{3E0F07D2-C828-4078-A179-7A8F0D00F641}">
      <formula1>CustomPurif</formula1>
    </dataValidation>
    <dataValidation type="whole" operator="greaterThan" allowBlank="1" showInputMessage="1" showErrorMessage="1" errorTitle="Valid Quantity" error="Please enter a value greater than 0 for quantity. If you would like to specify a delivered amount, you can do so under the notes section." sqref="N65538:N65736 N131074:N131272 N196610:N196808 N262146:N262344 N327682:N327880 N393218:N393416 N458754:N458952 N524290:N524488 N589826:N590024 N655362:N655560 N720898:N721096 N786434:N786632 N851970:N852168 N917506:N917704 N983042:N983240" xr:uid="{C94BEBE4-339A-49B7-9EC7-752FC529AFEF}">
      <formula1>0</formula1>
    </dataValidation>
    <dataValidation type="textLength" allowBlank="1" showInputMessage="1" showErrorMessage="1" errorTitle="Character Length Warning" error="Please make sure your note is no more than 600 characters long." sqref="O65538:O65736 O131074:O131272 O196610:O196808 O262146:O262344 O327682:O327880 O393218:O393416 O458754:O458952 O524290:O524488 O589826:O590024 O655362:O655560 O720898:O721096 O786434:O786632 O851970:O852168 O917506:O917704 O983042:O983240 O2:O200" xr:uid="{9ABEECFB-5C5B-49DD-9F40-CDB516EABF90}">
      <formula1>0</formula1>
      <formula2>600</formula2>
    </dataValidation>
    <dataValidation type="list" allowBlank="1" showInputMessage="1" sqref="F65538:F65736 F131074:F131272 F196610:F196808 F262146:F262344 F327682:F327880 F393218:F393416 F458754:F458952 F524290:F524488 F589826:F590024 F655362:F655560 F720898:F721096 F786434:F786632 F851970:F852168 F917506:F917704 F983042:F983240" xr:uid="{09CDB1C8-B6B4-44D7-BC3E-DCF3F7DB39A9}">
      <formula1>_Custom3</formula1>
    </dataValidation>
    <dataValidation type="list" allowBlank="1" showInputMessage="1" sqref="D65538:D65736 D131074:D131272 D196610:D196808 D262146:D262344 D327682:D327880 D393218:D393416 D458754:D458952 D524290:D524488 D589826:D590024 D655362:D655560 D720898:D721096 D786434:D786632 D851970:D852168 D917506:D917704 D983042:D983240" xr:uid="{515A1B64-8723-40A0-8C7D-0309DBF5AED2}">
      <formula1>_Custom5</formula1>
    </dataValidation>
    <dataValidation type="textLength" allowBlank="1" showInputMessage="1" showErrorMessage="1" errorTitle="Character Length Warning" error="Alert! Please make sure that the name of your oligo is no more than 25 characters long." promptTitle="Character Limit" prompt="1 to 22" sqref="C65538:C65736 C131074:C131272 C196610:C196808 C262146:C262344 C327682:C327880 C393218:C393416 C458754:C458952 C524290:C524488 C589826:C590024 C655362:C655560 C720898:C721096 C786434:C786632 C851970:C852168 C917506:C917704 C983042:C983240" xr:uid="{3644B848-A95A-418E-84F9-ED4A2651A9EA}">
      <formula1>1</formula1>
      <formula2>25</formula2>
    </dataValidation>
    <dataValidation allowBlank="1" showInputMessage="1" sqref="L65538:M65736 L131074:M131272 L196610:M196808 L262146:M262344 L327682:M327880 L393218:M393416 L458754:M458952 L524290:M524488 L589826:M590024 L655362:M655560 L720898:M721096 L786434:M786632 L851970:M852168 L917506:M917704 L983042:M983240" xr:uid="{A9A8A27C-1499-4362-9FF9-A0B67039A2DA}"/>
    <dataValidation type="list" allowBlank="1" showInputMessage="1" showErrorMessage="1" sqref="A2:A200" xr:uid="{33425270-C825-48B4-A9AA-AA0C82D1AA68}">
      <formula1>Product_Family</formula1>
    </dataValidation>
    <dataValidation type="list" allowBlank="1" showInputMessage="1" showErrorMessage="1" sqref="I2:I200" xr:uid="{410B4095-B632-42FA-A3F9-6F76B1978673}">
      <formula1>Format</formula1>
    </dataValidation>
    <dataValidation type="whole" operator="greaterThan" allowBlank="1" showInputMessage="1" showErrorMessage="1" errorTitle="Valid Quantity" error="Please enter a value greater than 0 for quantity. If you would like to specify a delivered amount, you can do so under the notes section." promptTitle="Choosing Quantity" prompt="Quantity designates the oligo inclusive of its aliquots/fractions. If 20 aliquots and qty 2 are selected, 40 tubes will be delivered." sqref="N2:N200" xr:uid="{F42DAD06-2C98-42ED-A285-8B69877868E7}">
      <formula1>0</formula1>
    </dataValidation>
    <dataValidation type="list" allowBlank="1" showInputMessage="1" showErrorMessage="1" sqref="J2:J200" xr:uid="{435D92A5-805F-41C3-8421-25B2277B97B0}">
      <formula1>IF($I2&lt;&gt;"Dry",IF(ISNUMBER(SEARCH("MGB",$A2)), DiluentMGB,Diluent),$I2="Dry")</formula1>
    </dataValidation>
    <dataValidation type="whole" operator="lessThanOrEqual" showInputMessage="1" showErrorMessage="1" errorTitle="Max Aliquots" error="Please ensure the number you have input does not exceed the maximum aliquots referenced in the &quot;Max Aliquots&quot; column." promptTitle="Choosing Aliquots" prompt="The aliquot number is equal to the total number of tubes delivered and must be 2 or greater. Please reference Max Aliquots column for upper limit of aliquots._x000a__x000a_To receive your oligo in a single tube please leave this field blank." sqref="L2:L200" xr:uid="{5CA4DA82-DB09-449C-8873-514B9879A233}">
      <formula1>IF($I2="Dry",$H2*10,IF(NOT(ISBLANK($K2)),ROUNDDOWN((($H2/$K2)*1000)/15,0),""))</formula1>
    </dataValidation>
    <dataValidation type="custom" operator="lessThanOrEqual" allowBlank="1" showInputMessage="1" showErrorMessage="1" errorTitle="Character Length Warning" error="Alert! Please make sure that the name of your oligo set is no more than 13 characters long." promptTitle="Character Limit" prompt="1 to 13_x000a__x000a_Not printed on the tube label" sqref="B2:B200" xr:uid="{AD1B562D-81E5-49E9-A03E-849AAB5FB5BF}">
      <formula1>LEN(B2)&lt;=13</formula1>
    </dataValidation>
    <dataValidation type="custom" allowBlank="1" showInputMessage="1" showErrorMessage="1" errorTitle="Character Warning" error="Alert! Please make sure that the name of your oligo is no more than 22 characters long." promptTitle="Character Limit" prompt="1 to 22_x000a__x000a_Printed on the tube label" sqref="C2:C200" xr:uid="{53FE56A6-7CE0-4E0A-A4E3-2EAFF125398C}">
      <formula1>LEN(C2)&lt;=22</formula1>
    </dataValidation>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5" id="{CDFE8774-9019-43F2-8F80-1A4BD49967CD}">
            <xm:f>AND(NOT(ISBLANK($D2)),ISNA(MATCH($D2,INDIRECT(VLOOKUP($A2,Lists!$BR$2:$BX$9, 3, FALSE)),0)))</xm:f>
            <x14:dxf>
              <fill>
                <patternFill>
                  <bgColor rgb="FFFFB3B3"/>
                </patternFill>
              </fill>
              <border>
                <left style="thin">
                  <color rgb="FFD4D4D4"/>
                </left>
                <right style="thin">
                  <color rgb="FFD4D4D4"/>
                </right>
                <top style="thin">
                  <color rgb="FFD4D4D4"/>
                </top>
                <bottom style="thin">
                  <color rgb="FFD4D4D4"/>
                </bottom>
              </border>
            </x14:dxf>
          </x14:cfRule>
          <xm:sqref>D2:D200</xm:sqref>
        </x14:conditionalFormatting>
        <x14:conditionalFormatting xmlns:xm="http://schemas.microsoft.com/office/excel/2006/main">
          <x14:cfRule type="expression" priority="14" id="{2352D583-619A-4536-9A37-CF5F0A9BDB45}">
            <xm:f>OR(AND(NOT(ISBLANK($F2)),ISNA(MATCH($F2,INDIRECT(SUBSTITUTE(VLOOKUP($A2,Lists!$BR$2:$BX$8,2,FALSE)&amp;HLOOKUP($D2,Lists!$CA$2:$CQ$3,2,FALSE)," ","")),0))),ISERR(MATCH($F2,INDIRECT(SUBSTITUTE(VLOOKUP($A2,Lists!$BR$2:$BX$8,2,FALSE)&amp;HLOOKUP($D2,Lists!$CA$2:$CQ$3,2,FALSE)," ","")),0)))</xm:f>
            <x14:dxf>
              <fill>
                <patternFill>
                  <bgColor rgb="FFFFB3B3"/>
                </patternFill>
              </fill>
              <border>
                <left style="thin">
                  <color rgb="FFD4D4D4"/>
                </left>
                <right style="thin">
                  <color rgb="FFD4D4D4"/>
                </right>
                <top style="thin">
                  <color rgb="FFD4D4D4"/>
                </top>
                <bottom style="thin">
                  <color rgb="FFD4D4D4"/>
                </bottom>
              </border>
            </x14:dxf>
          </x14:cfRule>
          <xm:sqref>F2:F200</xm:sqref>
        </x14:conditionalFormatting>
        <x14:conditionalFormatting xmlns:xm="http://schemas.microsoft.com/office/excel/2006/main">
          <x14:cfRule type="expression" priority="21" id="{38721CE7-555E-4C26-92AF-E58842848BD9}">
            <xm:f>IF(AND(LEFT(A2,4)="BHQ ",D2="FAM",F2="BHQ-1"),OR(AND(NOT(ISBLANK($G2)),ISNA(MATCH($G2,BHQ_Purif2,0)))),OR(AND(NOT(ISBLANK($G2)),ISNA(MATCH($G2,INDIRECT(VLOOKUP($A2,Lists!$BR$2:$BX$9,5,FALSE)),0))),ISERR(MATCH($G2,INDIRECT(VLOOKUP($A2,Lists!$BR$2:$BX$9,5,FALSE)),0))))</xm:f>
            <x14:dxf>
              <fill>
                <patternFill>
                  <bgColor rgb="FFFFB3B3"/>
                </patternFill>
              </fill>
              <border>
                <left style="thin">
                  <color rgb="FFD4D4D4"/>
                </left>
                <right style="thin">
                  <color rgb="FFD4D4D4"/>
                </right>
                <top style="thin">
                  <color rgb="FFD4D4D4"/>
                </top>
                <bottom style="thin">
                  <color rgb="FFD4D4D4"/>
                </bottom>
              </border>
            </x14:dxf>
          </x14:cfRule>
          <xm:sqref>G2:G200</xm:sqref>
        </x14:conditionalFormatting>
        <x14:conditionalFormatting xmlns:xm="http://schemas.microsoft.com/office/excel/2006/main">
          <x14:cfRule type="expression" priority="27" id="{00000000-000E-0000-0100-000011000000}">
            <xm:f>_xlfn.LET(_xlpm.N,SUBSTITUTE(F!$A3," ","_"),IF(NOT($A2="Molecular Beacon Probes"),IF(F!B3&gt;49,OR(AND(NOT(ISBLANK($H2)),ISNA(MATCH($H2,INDIRECT(_xlfn.CONCAT(_xlpm.N,"_Longmer")),0))),AND(NOT(ISBLANK($H2)),ISERR(MATCH($H2,INDIRECT(_xlfn.CONCAT(_xlpm.N,"_Longmer")),0)))),OR(AND(NOT(ISBLANK($H2)),ISNA(MATCH($H2,INDIRECT(_xlfn.CONCAT(_xlpm.N,"_Scale")),0))),AND(NOT(ISBLANK($H2)),ISERR(MATCH($H2,INDIRECT(_xlfn.CONCAT(_xlpm.N,"_Scale")),0))))),IF(F!B3&gt;59,OR(AND(NOT(ISBLANK($H2)),ISNA(MATCH($H2,INDIRECT(_xlfn.CONCAT(_xlpm.N,"_Longmer")),0))),AND(NOT(ISBLANK($H2)),ISERR(MATCH($H2,INDIRECT(_xlfn.CONCAT(_xlpm.N,"_Longmer")),0)))),OR(AND(NOT(ISBLANK($H2)),ISNA(MATCH($H2,INDIRECT(_xlfn.CONCAT(_xlpm.N,"_Scale")),0))),AND(NOT(ISBLANK($H2)),ISERR(MATCH($H2,INDIRECT(_xlfn.CONCAT(_xlpm.N,"_Scale")),0)))))))</xm:f>
            <x14:dxf>
              <fill>
                <patternFill>
                  <bgColor rgb="FFF7F8BA"/>
                </patternFill>
              </fill>
              <border>
                <left style="thin">
                  <color rgb="FFD4D4D4"/>
                </left>
                <right style="thin">
                  <color rgb="FFD4D4D4"/>
                </right>
                <top style="thin">
                  <color rgb="FFD4D4D4"/>
                </top>
                <bottom style="thin">
                  <color rgb="FFD4D4D4"/>
                </bottom>
              </border>
            </x14:dxf>
          </x14:cfRule>
          <xm:sqref>H2:H200</xm:sqref>
        </x14:conditionalFormatting>
      </x14:conditionalFormattings>
    </ext>
    <ext xmlns:x14="http://schemas.microsoft.com/office/spreadsheetml/2009/9/main" uri="{CCE6A557-97BC-4b89-ADB6-D9C93CAAB3DF}">
      <x14:dataValidations xmlns:xm="http://schemas.microsoft.com/office/excel/2006/main" count="5">
        <x14:dataValidation type="list" errorStyle="information" allowBlank="1" showInputMessage="1" showErrorMessage="1" errorTitle="Custom Value Entered" error="Please ensure the custom value entered is between the range specified in the drop down list." promptTitle="Please choose or enter value" prompt="Select from the standard values or input any whole number between the stated minimum and maximum provided in the list." xr:uid="{F18C13E1-E7CB-48D2-9A0E-AC195B5575D8}">
          <x14:formula1>
            <xm:f>IF($I2&lt;&gt;"Dry",INDIRECT(VLOOKUP(_xlfn.NUMBERVALUE(H2),D!$V$3:$AD$23,2,FALSE)),$I2="Dry")</xm:f>
          </x14:formula1>
          <xm:sqref>K2:K200</xm:sqref>
        </x14:dataValidation>
        <x14:dataValidation type="list" allowBlank="1" showInputMessage="1" promptTitle="LNA &amp; BHQ Probes" prompt="If Spacer C3 selected, please insert your internal BHQ-1 quencher as &quot;[T(BHQ-1)]&quot;. This internal quencher automatically adds a thymidine base._x000a__x000a_For LNA Probes, insert up to 7 LNA bases in your probe sequence using +A, +G, +C, +T" xr:uid="{2949C802-EACE-4EAF-ACAC-9FA9FD96A520}">
          <x14:formula1>
            <xm:f>INDIRECT(SUBSTITUTE(VLOOKUP($A2,Lists!$BR$2:$BX$8, 2, FALSE)&amp;HLOOKUP($D2, Lists!$CA$2:$CQ$3, 2, FALSE), " ", ""))</xm:f>
          </x14:formula1>
          <xm:sqref>F2:F200</xm:sqref>
        </x14:dataValidation>
        <x14:dataValidation type="list" allowBlank="1" showInputMessage="1" xr:uid="{1C7D918A-61DF-454C-BAFE-276E5DE9B027}">
          <x14:formula1>
            <xm:f>IF(AND(LEFT(A2,4)="BHQ ",D2="FAM",F2="BHQ-1"),BHQ_Purif2,INDIRECT(VLOOKUP($A2,Lists!$BR$2:$BX$9, 5, FALSE)))</xm:f>
          </x14:formula1>
          <xm:sqref>G2:G200</xm:sqref>
        </x14:dataValidation>
        <x14:dataValidation type="list" allowBlank="1" showInputMessage="1" xr:uid="{1C94D5EF-17CE-496D-B439-0163129EDC78}">
          <x14:formula1>
            <xm:f>INDIRECT(VLOOKUP($A2,Lists!$BR$2:$BX$9, 3, FALSE))</xm:f>
          </x14:formula1>
          <xm:sqref>D2:D200</xm:sqref>
        </x14:dataValidation>
        <x14:dataValidation type="list" allowBlank="1" showInputMessage="1" xr:uid="{A8DB6CFA-5F96-4F6F-8766-14AF011ACD2A}">
          <x14:formula1>
            <xm:f>_xlfn.LET(_xlpm.N,F!$A3,IF(NOT($A2="Molecular Beacon Probes"),IF(F!B3&gt;49,INDIRECT(VLOOKUP(_xlpm.N,D!$D$2:$G$398,3,FALSE)),INDIRECT(VLOOKUP(_xlpm.N,D!$D$2:$G$398,2,FALSE))),IF(F!B3&gt;59,INDIRECT(VLOOKUP(_xlpm.N,D!$D$2:$G$398,3,FALSE)),INDIRECT(VLOOKUP(_xlpm.N,D!$D$2:$G$398,2,FALSE)))))</xm:f>
          </x14:formula1>
          <xm:sqref>H2:H200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61C8C-5C6F-48CA-A86E-08240EABC857}">
  <sheetPr codeName="Sheet11">
    <tabColor rgb="FF41828F"/>
  </sheetPr>
  <dimension ref="A1:WWC211"/>
  <sheetViews>
    <sheetView zoomScale="85" zoomScaleNormal="85" workbookViewId="0">
      <pane ySplit="1" topLeftCell="A2" activePane="bottomLeft" state="frozen"/>
      <selection activeCell="C10" sqref="C10"/>
      <selection pane="bottomLeft" activeCell="D26" sqref="D26"/>
    </sheetView>
  </sheetViews>
  <sheetFormatPr defaultColWidth="0" defaultRowHeight="16.5" zeroHeight="1"/>
  <cols>
    <col min="1" max="2" width="20.75" style="2" customWidth="1"/>
    <col min="3" max="3" width="18.75" style="2" customWidth="1"/>
    <col min="4" max="4" width="45.75" style="2" customWidth="1"/>
    <col min="5" max="5" width="18.75" style="2" customWidth="1"/>
    <col min="6" max="6" width="18.83203125" style="18" customWidth="1"/>
    <col min="7" max="7" width="45.75" style="2" customWidth="1"/>
    <col min="8" max="8" width="14.75" style="2" customWidth="1"/>
    <col min="9" max="10" width="11.75" style="2" customWidth="1"/>
    <col min="11" max="11" width="20.75" style="2" customWidth="1"/>
    <col min="12" max="12" width="10.75" style="13" customWidth="1"/>
    <col min="13" max="13" width="10.75" style="42" customWidth="1"/>
    <col min="14" max="14" width="10.75" style="2" customWidth="1"/>
    <col min="15" max="15" width="45.75" style="14" customWidth="1"/>
    <col min="16" max="16" width="2.75" style="230" customWidth="1"/>
    <col min="17" max="17" width="6.75" style="57" customWidth="1"/>
    <col min="18" max="19" width="36.75" style="57" customWidth="1"/>
    <col min="20" max="20" width="2.75" style="1" customWidth="1"/>
    <col min="21" max="33" width="0" style="2" hidden="1"/>
    <col min="34" max="275" width="9.1640625" style="2" hidden="1"/>
    <col min="276" max="289" width="0" style="2" hidden="1"/>
    <col min="290" max="531" width="9.1640625" style="2" hidden="1"/>
    <col min="532" max="545" width="0" style="2" hidden="1"/>
    <col min="546" max="787" width="9.1640625" style="2" hidden="1"/>
    <col min="788" max="801" width="0" style="2" hidden="1"/>
    <col min="802" max="1043" width="9.1640625" style="2" hidden="1"/>
    <col min="1044" max="1057" width="0" style="2" hidden="1"/>
    <col min="1058" max="1299" width="9.1640625" style="2" hidden="1"/>
    <col min="1300" max="1313" width="0" style="2" hidden="1"/>
    <col min="1314" max="1555" width="9.1640625" style="2" hidden="1"/>
    <col min="1556" max="1569" width="0" style="2" hidden="1"/>
    <col min="1570" max="1811" width="9.1640625" style="2" hidden="1"/>
    <col min="1812" max="1825" width="0" style="2" hidden="1"/>
    <col min="1826" max="2067" width="9.1640625" style="2" hidden="1"/>
    <col min="2068" max="2081" width="0" style="2" hidden="1"/>
    <col min="2082" max="2323" width="9.1640625" style="2" hidden="1"/>
    <col min="2324" max="2337" width="0" style="2" hidden="1"/>
    <col min="2338" max="2579" width="9.1640625" style="2" hidden="1"/>
    <col min="2580" max="2593" width="0" style="2" hidden="1"/>
    <col min="2594" max="2835" width="9.1640625" style="2" hidden="1"/>
    <col min="2836" max="2849" width="0" style="2" hidden="1"/>
    <col min="2850" max="3091" width="9.1640625" style="2" hidden="1"/>
    <col min="3092" max="3105" width="0" style="2" hidden="1"/>
    <col min="3106" max="3347" width="9.1640625" style="2" hidden="1"/>
    <col min="3348" max="3361" width="0" style="2" hidden="1"/>
    <col min="3362" max="3603" width="9.1640625" style="2" hidden="1"/>
    <col min="3604" max="3617" width="0" style="2" hidden="1"/>
    <col min="3618" max="3859" width="9.1640625" style="2" hidden="1"/>
    <col min="3860" max="3873" width="0" style="2" hidden="1"/>
    <col min="3874" max="4115" width="9.1640625" style="2" hidden="1"/>
    <col min="4116" max="4129" width="0" style="2" hidden="1"/>
    <col min="4130" max="4371" width="9.1640625" style="2" hidden="1"/>
    <col min="4372" max="4385" width="0" style="2" hidden="1"/>
    <col min="4386" max="4627" width="9.1640625" style="2" hidden="1"/>
    <col min="4628" max="4641" width="0" style="2" hidden="1"/>
    <col min="4642" max="4883" width="9.1640625" style="2" hidden="1"/>
    <col min="4884" max="4897" width="0" style="2" hidden="1"/>
    <col min="4898" max="5139" width="9.1640625" style="2" hidden="1"/>
    <col min="5140" max="5153" width="0" style="2" hidden="1"/>
    <col min="5154" max="5395" width="9.1640625" style="2" hidden="1"/>
    <col min="5396" max="5409" width="0" style="2" hidden="1"/>
    <col min="5410" max="5651" width="9.1640625" style="2" hidden="1"/>
    <col min="5652" max="5665" width="0" style="2" hidden="1"/>
    <col min="5666" max="5907" width="9.1640625" style="2" hidden="1"/>
    <col min="5908" max="5921" width="0" style="2" hidden="1"/>
    <col min="5922" max="6163" width="9.1640625" style="2" hidden="1"/>
    <col min="6164" max="6177" width="0" style="2" hidden="1"/>
    <col min="6178" max="6419" width="9.1640625" style="2" hidden="1"/>
    <col min="6420" max="6433" width="0" style="2" hidden="1"/>
    <col min="6434" max="6675" width="9.1640625" style="2" hidden="1"/>
    <col min="6676" max="6689" width="0" style="2" hidden="1"/>
    <col min="6690" max="6931" width="9.1640625" style="2" hidden="1"/>
    <col min="6932" max="6945" width="0" style="2" hidden="1"/>
    <col min="6946" max="7187" width="9.1640625" style="2" hidden="1"/>
    <col min="7188" max="7201" width="0" style="2" hidden="1"/>
    <col min="7202" max="7443" width="9.1640625" style="2" hidden="1"/>
    <col min="7444" max="7457" width="0" style="2" hidden="1"/>
    <col min="7458" max="7699" width="9.1640625" style="2" hidden="1"/>
    <col min="7700" max="7713" width="0" style="2" hidden="1"/>
    <col min="7714" max="7955" width="9.1640625" style="2" hidden="1"/>
    <col min="7956" max="7969" width="0" style="2" hidden="1"/>
    <col min="7970" max="8211" width="9.1640625" style="2" hidden="1"/>
    <col min="8212" max="8225" width="0" style="2" hidden="1"/>
    <col min="8226" max="8467" width="9.1640625" style="2" hidden="1"/>
    <col min="8468" max="8481" width="0" style="2" hidden="1"/>
    <col min="8482" max="8723" width="9.1640625" style="2" hidden="1"/>
    <col min="8724" max="8737" width="0" style="2" hidden="1"/>
    <col min="8738" max="8979" width="9.1640625" style="2" hidden="1"/>
    <col min="8980" max="8993" width="0" style="2" hidden="1"/>
    <col min="8994" max="9235" width="9.1640625" style="2" hidden="1"/>
    <col min="9236" max="9249" width="0" style="2" hidden="1"/>
    <col min="9250" max="9491" width="9.1640625" style="2" hidden="1"/>
    <col min="9492" max="9505" width="0" style="2" hidden="1"/>
    <col min="9506" max="9747" width="9.1640625" style="2" hidden="1"/>
    <col min="9748" max="9761" width="0" style="2" hidden="1"/>
    <col min="9762" max="10003" width="9.1640625" style="2" hidden="1"/>
    <col min="10004" max="10017" width="0" style="2" hidden="1"/>
    <col min="10018" max="10259" width="9.1640625" style="2" hidden="1"/>
    <col min="10260" max="10273" width="0" style="2" hidden="1"/>
    <col min="10274" max="10515" width="9.1640625" style="2" hidden="1"/>
    <col min="10516" max="10529" width="0" style="2" hidden="1"/>
    <col min="10530" max="10771" width="9.1640625" style="2" hidden="1"/>
    <col min="10772" max="10785" width="0" style="2" hidden="1"/>
    <col min="10786" max="11027" width="9.1640625" style="2" hidden="1"/>
    <col min="11028" max="11041" width="0" style="2" hidden="1"/>
    <col min="11042" max="11283" width="9.1640625" style="2" hidden="1"/>
    <col min="11284" max="11297" width="0" style="2" hidden="1"/>
    <col min="11298" max="11539" width="9.1640625" style="2" hidden="1"/>
    <col min="11540" max="11553" width="0" style="2" hidden="1"/>
    <col min="11554" max="11795" width="9.1640625" style="2" hidden="1"/>
    <col min="11796" max="11809" width="0" style="2" hidden="1"/>
    <col min="11810" max="12051" width="9.1640625" style="2" hidden="1"/>
    <col min="12052" max="12065" width="0" style="2" hidden="1"/>
    <col min="12066" max="12307" width="9.1640625" style="2" hidden="1"/>
    <col min="12308" max="12321" width="0" style="2" hidden="1"/>
    <col min="12322" max="12563" width="9.1640625" style="2" hidden="1"/>
    <col min="12564" max="12577" width="0" style="2" hidden="1"/>
    <col min="12578" max="12819" width="9.1640625" style="2" hidden="1"/>
    <col min="12820" max="12833" width="0" style="2" hidden="1"/>
    <col min="12834" max="13075" width="9.1640625" style="2" hidden="1"/>
    <col min="13076" max="13089" width="0" style="2" hidden="1"/>
    <col min="13090" max="13331" width="9.1640625" style="2" hidden="1"/>
    <col min="13332" max="13345" width="0" style="2" hidden="1"/>
    <col min="13346" max="13587" width="9.1640625" style="2" hidden="1"/>
    <col min="13588" max="13601" width="0" style="2" hidden="1"/>
    <col min="13602" max="13843" width="9.1640625" style="2" hidden="1"/>
    <col min="13844" max="13857" width="0" style="2" hidden="1"/>
    <col min="13858" max="14099" width="9.1640625" style="2" hidden="1"/>
    <col min="14100" max="14113" width="0" style="2" hidden="1"/>
    <col min="14114" max="14355" width="9.1640625" style="2" hidden="1"/>
    <col min="14356" max="14369" width="0" style="2" hidden="1"/>
    <col min="14370" max="14611" width="9.1640625" style="2" hidden="1"/>
    <col min="14612" max="14625" width="0" style="2" hidden="1"/>
    <col min="14626" max="14867" width="9.1640625" style="2" hidden="1"/>
    <col min="14868" max="14881" width="0" style="2" hidden="1"/>
    <col min="14882" max="15123" width="9.1640625" style="2" hidden="1"/>
    <col min="15124" max="15137" width="0" style="2" hidden="1"/>
    <col min="15138" max="15379" width="9.1640625" style="2" hidden="1"/>
    <col min="15380" max="15393" width="0" style="2" hidden="1"/>
    <col min="15394" max="15635" width="9.1640625" style="2" hidden="1"/>
    <col min="15636" max="15649" width="0" style="2" hidden="1"/>
    <col min="15650" max="15891" width="9.1640625" style="2" hidden="1"/>
    <col min="15892" max="15905" width="0" style="2" hidden="1"/>
    <col min="15906" max="16133" width="9.1640625" style="2" hidden="1"/>
    <col min="16134" max="16149" width="0" style="2" hidden="1"/>
    <col min="16150" max="16384" width="9.1640625" style="2" hidden="1"/>
  </cols>
  <sheetData>
    <row r="1" spans="1:20" s="121" customFormat="1" ht="45" customHeight="1">
      <c r="A1" s="166" t="s">
        <v>638</v>
      </c>
      <c r="B1" s="166" t="s">
        <v>639</v>
      </c>
      <c r="C1" s="166" t="s">
        <v>640</v>
      </c>
      <c r="D1" s="166" t="s">
        <v>641</v>
      </c>
      <c r="E1" s="166" t="s">
        <v>642</v>
      </c>
      <c r="F1" s="166" t="s">
        <v>643</v>
      </c>
      <c r="G1" s="166" t="s">
        <v>644</v>
      </c>
      <c r="H1" s="166" t="s">
        <v>645</v>
      </c>
      <c r="I1" s="166" t="s">
        <v>41</v>
      </c>
      <c r="J1" s="166" t="s">
        <v>42</v>
      </c>
      <c r="K1" s="166" t="s">
        <v>615</v>
      </c>
      <c r="L1" s="166" t="s">
        <v>44</v>
      </c>
      <c r="M1" s="168" t="s">
        <v>626</v>
      </c>
      <c r="N1" s="169" t="s">
        <v>45</v>
      </c>
      <c r="O1" s="167" t="s">
        <v>46</v>
      </c>
      <c r="P1" s="234"/>
      <c r="Q1" s="234"/>
      <c r="R1" s="234"/>
      <c r="S1" s="234"/>
      <c r="T1" s="120"/>
    </row>
    <row r="2" spans="1:20" ht="13" customHeight="1">
      <c r="A2" s="50"/>
      <c r="B2" s="50"/>
      <c r="C2" s="51"/>
      <c r="D2" s="51"/>
      <c r="E2" s="51"/>
      <c r="F2" s="123" t="s">
        <v>124</v>
      </c>
      <c r="G2" s="51"/>
      <c r="H2" s="122"/>
      <c r="I2" s="50"/>
      <c r="J2" s="50"/>
      <c r="K2" s="55"/>
      <c r="L2" s="52"/>
      <c r="M2" s="172" t="str">
        <f>IF($I2="Dry",$H2*10,IF(NOT(ISBLANK($K2)),ROUNDDOWN((($H2/$K2)*1000)/15,0),""))</f>
        <v/>
      </c>
      <c r="N2" s="53">
        <v>1</v>
      </c>
      <c r="O2" s="124"/>
      <c r="P2" s="228"/>
      <c r="Q2" s="228"/>
      <c r="R2" s="221" t="s">
        <v>737</v>
      </c>
      <c r="S2" s="228"/>
    </row>
    <row r="3" spans="1:20" ht="13" customHeight="1">
      <c r="A3" s="50"/>
      <c r="B3" s="50"/>
      <c r="C3" s="51"/>
      <c r="D3" s="51"/>
      <c r="E3" s="51"/>
      <c r="F3" s="123" t="s">
        <v>124</v>
      </c>
      <c r="G3" s="51"/>
      <c r="H3" s="122"/>
      <c r="I3" s="50"/>
      <c r="J3" s="50"/>
      <c r="K3" s="55"/>
      <c r="L3" s="52"/>
      <c r="M3" s="172" t="str">
        <f t="shared" ref="M3:M66" si="0">IF($I3="Dry",$H3*10,IF(NOT(ISBLANK($K3)),ROUNDDOWN((($H3/$K3)*1000)/15,0),""))</f>
        <v/>
      </c>
      <c r="N3" s="53">
        <v>1</v>
      </c>
      <c r="O3" s="124"/>
      <c r="P3" s="228"/>
      <c r="Q3" s="228"/>
      <c r="R3" s="240" t="s">
        <v>47</v>
      </c>
      <c r="S3" s="241" t="s">
        <v>60</v>
      </c>
    </row>
    <row r="4" spans="1:20" ht="13" customHeight="1">
      <c r="A4" s="50"/>
      <c r="B4" s="50"/>
      <c r="C4" s="51"/>
      <c r="D4" s="51"/>
      <c r="E4" s="51"/>
      <c r="F4" s="123" t="s">
        <v>124</v>
      </c>
      <c r="G4" s="51"/>
      <c r="H4" s="122"/>
      <c r="I4" s="50"/>
      <c r="J4" s="50"/>
      <c r="K4" s="55"/>
      <c r="L4" s="52"/>
      <c r="M4" s="172" t="str">
        <f t="shared" si="0"/>
        <v/>
      </c>
      <c r="N4" s="53">
        <v>1</v>
      </c>
      <c r="O4" s="124"/>
      <c r="P4" s="228"/>
      <c r="Q4" s="228"/>
      <c r="R4" s="242" t="s">
        <v>51</v>
      </c>
      <c r="S4" s="243" t="s">
        <v>64</v>
      </c>
    </row>
    <row r="5" spans="1:20" ht="13" customHeight="1">
      <c r="A5" s="50"/>
      <c r="B5" s="50"/>
      <c r="C5" s="51"/>
      <c r="D5" s="51"/>
      <c r="E5" s="51"/>
      <c r="F5" s="123" t="s">
        <v>124</v>
      </c>
      <c r="G5" s="51"/>
      <c r="H5" s="122"/>
      <c r="I5" s="50"/>
      <c r="J5" s="50"/>
      <c r="K5" s="55"/>
      <c r="L5" s="52"/>
      <c r="M5" s="172" t="str">
        <f t="shared" si="0"/>
        <v/>
      </c>
      <c r="N5" s="53">
        <v>1</v>
      </c>
      <c r="O5" s="124"/>
      <c r="P5" s="235"/>
      <c r="Q5" s="235"/>
      <c r="R5" s="242" t="s">
        <v>67</v>
      </c>
      <c r="S5" s="243" t="s">
        <v>68</v>
      </c>
    </row>
    <row r="6" spans="1:20" ht="13" customHeight="1">
      <c r="A6" s="50"/>
      <c r="B6" s="50"/>
      <c r="C6" s="51"/>
      <c r="D6" s="51"/>
      <c r="E6" s="51"/>
      <c r="F6" s="123" t="s">
        <v>124</v>
      </c>
      <c r="G6" s="51"/>
      <c r="H6" s="122"/>
      <c r="I6" s="50"/>
      <c r="J6" s="50"/>
      <c r="K6" s="55"/>
      <c r="L6" s="52"/>
      <c r="M6" s="172" t="str">
        <f t="shared" si="0"/>
        <v/>
      </c>
      <c r="N6" s="53">
        <v>1</v>
      </c>
      <c r="O6" s="124"/>
      <c r="P6" s="236"/>
      <c r="Q6" s="236"/>
      <c r="R6" s="242" t="s">
        <v>71</v>
      </c>
      <c r="S6" s="243" t="s">
        <v>72</v>
      </c>
    </row>
    <row r="7" spans="1:20" ht="13" customHeight="1">
      <c r="A7" s="50"/>
      <c r="B7" s="50"/>
      <c r="C7" s="51"/>
      <c r="D7" s="51"/>
      <c r="E7" s="51"/>
      <c r="F7" s="123" t="s">
        <v>124</v>
      </c>
      <c r="G7" s="51"/>
      <c r="H7" s="122"/>
      <c r="I7" s="50"/>
      <c r="J7" s="50"/>
      <c r="K7" s="55"/>
      <c r="L7" s="52"/>
      <c r="M7" s="172" t="str">
        <f t="shared" si="0"/>
        <v/>
      </c>
      <c r="N7" s="53">
        <v>1</v>
      </c>
      <c r="O7" s="124"/>
      <c r="P7" s="206"/>
      <c r="Q7" s="206"/>
      <c r="R7" s="242" t="s">
        <v>75</v>
      </c>
      <c r="S7" s="243" t="s">
        <v>76</v>
      </c>
    </row>
    <row r="8" spans="1:20" ht="13" customHeight="1">
      <c r="A8" s="50"/>
      <c r="B8" s="50"/>
      <c r="C8" s="51"/>
      <c r="D8" s="51"/>
      <c r="E8" s="51"/>
      <c r="F8" s="123" t="s">
        <v>124</v>
      </c>
      <c r="G8" s="51"/>
      <c r="H8" s="122"/>
      <c r="I8" s="50"/>
      <c r="J8" s="50"/>
      <c r="K8" s="55"/>
      <c r="L8" s="52"/>
      <c r="M8" s="172" t="str">
        <f t="shared" si="0"/>
        <v/>
      </c>
      <c r="N8" s="53">
        <v>1</v>
      </c>
      <c r="O8" s="124"/>
      <c r="P8" s="206"/>
      <c r="Q8" s="206"/>
      <c r="R8" s="242" t="s">
        <v>79</v>
      </c>
      <c r="S8" s="243" t="s">
        <v>80</v>
      </c>
    </row>
    <row r="9" spans="1:20" ht="13" customHeight="1">
      <c r="A9" s="50"/>
      <c r="B9" s="50"/>
      <c r="C9" s="51"/>
      <c r="D9" s="51"/>
      <c r="E9" s="51"/>
      <c r="F9" s="123" t="s">
        <v>124</v>
      </c>
      <c r="G9" s="51"/>
      <c r="H9" s="122"/>
      <c r="I9" s="50"/>
      <c r="J9" s="50"/>
      <c r="K9" s="55"/>
      <c r="L9" s="52"/>
      <c r="M9" s="172" t="str">
        <f t="shared" si="0"/>
        <v/>
      </c>
      <c r="N9" s="53">
        <v>1</v>
      </c>
      <c r="O9" s="124"/>
      <c r="P9" s="206"/>
      <c r="Q9" s="206"/>
      <c r="R9" s="242" t="s">
        <v>52</v>
      </c>
      <c r="S9" s="243" t="s">
        <v>84</v>
      </c>
    </row>
    <row r="10" spans="1:20" ht="13" customHeight="1">
      <c r="A10" s="50"/>
      <c r="B10" s="50"/>
      <c r="C10" s="51"/>
      <c r="D10" s="51"/>
      <c r="E10" s="51"/>
      <c r="F10" s="123" t="s">
        <v>124</v>
      </c>
      <c r="G10" s="51"/>
      <c r="H10" s="122"/>
      <c r="I10" s="50"/>
      <c r="J10" s="50"/>
      <c r="K10" s="55"/>
      <c r="L10" s="52"/>
      <c r="M10" s="172" t="str">
        <f t="shared" si="0"/>
        <v/>
      </c>
      <c r="N10" s="53">
        <v>1</v>
      </c>
      <c r="O10" s="124"/>
      <c r="P10" s="206"/>
      <c r="Q10" s="206"/>
      <c r="R10" s="244" t="s">
        <v>56</v>
      </c>
      <c r="S10" s="245" t="s">
        <v>402</v>
      </c>
    </row>
    <row r="11" spans="1:20" ht="13" customHeight="1">
      <c r="A11" s="50"/>
      <c r="B11" s="50"/>
      <c r="C11" s="51"/>
      <c r="D11" s="51"/>
      <c r="E11" s="51"/>
      <c r="F11" s="123" t="s">
        <v>124</v>
      </c>
      <c r="G11" s="51"/>
      <c r="H11" s="122"/>
      <c r="I11" s="50"/>
      <c r="J11" s="50"/>
      <c r="K11" s="55"/>
      <c r="L11" s="52"/>
      <c r="M11" s="172" t="str">
        <f t="shared" si="0"/>
        <v/>
      </c>
      <c r="N11" s="53">
        <v>1</v>
      </c>
      <c r="O11" s="124"/>
      <c r="P11" s="206"/>
      <c r="Q11" s="206"/>
      <c r="R11" s="206" t="s">
        <v>94</v>
      </c>
      <c r="S11" s="206"/>
    </row>
    <row r="12" spans="1:20" ht="13" customHeight="1">
      <c r="A12" s="50"/>
      <c r="B12" s="50"/>
      <c r="C12" s="51"/>
      <c r="D12" s="51"/>
      <c r="E12" s="51"/>
      <c r="F12" s="123" t="s">
        <v>124</v>
      </c>
      <c r="G12" s="51"/>
      <c r="H12" s="122"/>
      <c r="I12" s="50"/>
      <c r="J12" s="50"/>
      <c r="K12" s="55"/>
      <c r="L12" s="52"/>
      <c r="M12" s="172" t="str">
        <f t="shared" si="0"/>
        <v/>
      </c>
      <c r="N12" s="53">
        <v>1</v>
      </c>
      <c r="O12" s="124"/>
      <c r="P12" s="206"/>
      <c r="Q12" s="206"/>
      <c r="R12" s="206"/>
      <c r="S12" s="206"/>
    </row>
    <row r="13" spans="1:20" ht="13" customHeight="1">
      <c r="A13" s="50"/>
      <c r="B13" s="50"/>
      <c r="C13" s="51"/>
      <c r="D13" s="51"/>
      <c r="E13" s="51"/>
      <c r="F13" s="123" t="s">
        <v>124</v>
      </c>
      <c r="G13" s="51"/>
      <c r="H13" s="122"/>
      <c r="I13" s="50"/>
      <c r="J13" s="50"/>
      <c r="K13" s="55"/>
      <c r="L13" s="52"/>
      <c r="M13" s="172" t="str">
        <f t="shared" si="0"/>
        <v/>
      </c>
      <c r="N13" s="53">
        <v>1</v>
      </c>
      <c r="O13" s="124"/>
      <c r="P13" s="228"/>
      <c r="Q13" s="228"/>
      <c r="R13" s="315" t="s">
        <v>649</v>
      </c>
      <c r="S13" s="315"/>
    </row>
    <row r="14" spans="1:20" ht="13" customHeight="1">
      <c r="A14" s="50"/>
      <c r="B14" s="50"/>
      <c r="C14" s="51"/>
      <c r="D14" s="51"/>
      <c r="E14" s="51"/>
      <c r="F14" s="123" t="s">
        <v>124</v>
      </c>
      <c r="G14" s="51"/>
      <c r="H14" s="122"/>
      <c r="I14" s="50"/>
      <c r="J14" s="50"/>
      <c r="K14" s="55"/>
      <c r="L14" s="52"/>
      <c r="M14" s="172" t="str">
        <f t="shared" si="0"/>
        <v/>
      </c>
      <c r="N14" s="53">
        <v>1</v>
      </c>
      <c r="O14" s="124"/>
      <c r="P14" s="235"/>
      <c r="Q14" s="235"/>
      <c r="R14" s="315" t="s">
        <v>650</v>
      </c>
      <c r="S14" s="315"/>
    </row>
    <row r="15" spans="1:20" ht="13" customHeight="1">
      <c r="A15" s="50"/>
      <c r="B15" s="50"/>
      <c r="C15" s="51"/>
      <c r="D15" s="51"/>
      <c r="E15" s="51"/>
      <c r="F15" s="123" t="s">
        <v>124</v>
      </c>
      <c r="G15" s="51"/>
      <c r="H15" s="122"/>
      <c r="I15" s="50"/>
      <c r="J15" s="50"/>
      <c r="K15" s="55"/>
      <c r="L15" s="52"/>
      <c r="M15" s="172" t="str">
        <f t="shared" si="0"/>
        <v/>
      </c>
      <c r="N15" s="53">
        <v>1</v>
      </c>
      <c r="O15" s="124"/>
      <c r="P15" s="228"/>
      <c r="Q15" s="228"/>
      <c r="R15" s="218" t="s">
        <v>96</v>
      </c>
      <c r="S15" s="219" t="s">
        <v>651</v>
      </c>
    </row>
    <row r="16" spans="1:20" ht="13" customHeight="1">
      <c r="A16" s="50"/>
      <c r="B16" s="50"/>
      <c r="C16" s="51"/>
      <c r="D16" s="51"/>
      <c r="E16" s="51"/>
      <c r="F16" s="123" t="s">
        <v>124</v>
      </c>
      <c r="G16" s="51"/>
      <c r="H16" s="122"/>
      <c r="I16" s="50"/>
      <c r="J16" s="50"/>
      <c r="K16" s="55"/>
      <c r="L16" s="52"/>
      <c r="M16" s="172" t="str">
        <f t="shared" si="0"/>
        <v/>
      </c>
      <c r="N16" s="53">
        <v>1</v>
      </c>
      <c r="O16" s="124"/>
      <c r="P16" s="206"/>
      <c r="Q16" s="206"/>
      <c r="R16" s="220" t="s">
        <v>97</v>
      </c>
      <c r="S16" s="209" t="s">
        <v>98</v>
      </c>
    </row>
    <row r="17" spans="1:19" ht="13" customHeight="1">
      <c r="A17" s="50"/>
      <c r="B17" s="50"/>
      <c r="C17" s="51"/>
      <c r="D17" s="51"/>
      <c r="E17" s="51"/>
      <c r="F17" s="123" t="s">
        <v>124</v>
      </c>
      <c r="G17" s="51"/>
      <c r="H17" s="122"/>
      <c r="I17" s="50"/>
      <c r="J17" s="50"/>
      <c r="K17" s="55"/>
      <c r="L17" s="52"/>
      <c r="M17" s="172" t="str">
        <f t="shared" si="0"/>
        <v/>
      </c>
      <c r="N17" s="53">
        <v>1</v>
      </c>
      <c r="O17" s="124"/>
      <c r="P17" s="206"/>
      <c r="Q17" s="206"/>
      <c r="R17" s="213" t="s">
        <v>99</v>
      </c>
      <c r="S17" s="212" t="s">
        <v>100</v>
      </c>
    </row>
    <row r="18" spans="1:19" ht="13" customHeight="1">
      <c r="A18" s="50"/>
      <c r="B18" s="50"/>
      <c r="C18" s="51"/>
      <c r="D18" s="51"/>
      <c r="E18" s="51"/>
      <c r="F18" s="123" t="s">
        <v>124</v>
      </c>
      <c r="G18" s="51"/>
      <c r="H18" s="122"/>
      <c r="I18" s="50"/>
      <c r="J18" s="50"/>
      <c r="K18" s="55"/>
      <c r="L18" s="52"/>
      <c r="M18" s="172" t="str">
        <f t="shared" si="0"/>
        <v/>
      </c>
      <c r="N18" s="53">
        <v>1</v>
      </c>
      <c r="O18" s="124"/>
      <c r="P18" s="237"/>
      <c r="Q18" s="237"/>
      <c r="R18" s="214" t="s">
        <v>101</v>
      </c>
      <c r="S18" s="212" t="s">
        <v>102</v>
      </c>
    </row>
    <row r="19" spans="1:19" ht="13" customHeight="1">
      <c r="A19" s="50"/>
      <c r="B19" s="50"/>
      <c r="C19" s="51"/>
      <c r="D19" s="51"/>
      <c r="E19" s="51"/>
      <c r="F19" s="123" t="s">
        <v>124</v>
      </c>
      <c r="G19" s="51"/>
      <c r="H19" s="122"/>
      <c r="I19" s="50"/>
      <c r="J19" s="50"/>
      <c r="K19" s="55"/>
      <c r="L19" s="52"/>
      <c r="M19" s="172" t="str">
        <f t="shared" si="0"/>
        <v/>
      </c>
      <c r="N19" s="53">
        <v>1</v>
      </c>
      <c r="O19" s="124"/>
      <c r="P19" s="234"/>
      <c r="Q19" s="234"/>
      <c r="R19" s="214" t="s">
        <v>103</v>
      </c>
      <c r="S19" s="212" t="s">
        <v>104</v>
      </c>
    </row>
    <row r="20" spans="1:19" ht="13" customHeight="1">
      <c r="A20" s="50"/>
      <c r="B20" s="50"/>
      <c r="C20" s="51"/>
      <c r="D20" s="51"/>
      <c r="E20" s="51"/>
      <c r="F20" s="123" t="s">
        <v>124</v>
      </c>
      <c r="G20" s="51"/>
      <c r="H20" s="122"/>
      <c r="I20" s="50"/>
      <c r="J20" s="50"/>
      <c r="K20" s="55"/>
      <c r="L20" s="52"/>
      <c r="M20" s="172" t="str">
        <f t="shared" si="0"/>
        <v/>
      </c>
      <c r="N20" s="53">
        <v>1</v>
      </c>
      <c r="O20" s="124"/>
      <c r="P20" s="237"/>
      <c r="Q20" s="237"/>
      <c r="R20" s="214" t="s">
        <v>105</v>
      </c>
      <c r="S20" s="212" t="s">
        <v>106</v>
      </c>
    </row>
    <row r="21" spans="1:19" ht="13" customHeight="1">
      <c r="A21" s="50"/>
      <c r="B21" s="50"/>
      <c r="C21" s="51"/>
      <c r="D21" s="51"/>
      <c r="E21" s="51"/>
      <c r="F21" s="123" t="s">
        <v>124</v>
      </c>
      <c r="G21" s="51"/>
      <c r="H21" s="122"/>
      <c r="I21" s="50"/>
      <c r="J21" s="50"/>
      <c r="K21" s="55"/>
      <c r="L21" s="52"/>
      <c r="M21" s="172" t="str">
        <f t="shared" si="0"/>
        <v/>
      </c>
      <c r="N21" s="53">
        <v>1</v>
      </c>
      <c r="O21" s="124"/>
      <c r="P21" s="237"/>
      <c r="Q21" s="237"/>
      <c r="R21" s="214" t="s">
        <v>107</v>
      </c>
      <c r="S21" s="212" t="s">
        <v>108</v>
      </c>
    </row>
    <row r="22" spans="1:19" ht="13" customHeight="1">
      <c r="A22" s="50"/>
      <c r="B22" s="50"/>
      <c r="C22" s="51"/>
      <c r="D22" s="51"/>
      <c r="E22" s="51"/>
      <c r="F22" s="123" t="s">
        <v>124</v>
      </c>
      <c r="G22" s="51"/>
      <c r="H22" s="122"/>
      <c r="I22" s="50"/>
      <c r="J22" s="50"/>
      <c r="K22" s="55"/>
      <c r="L22" s="52"/>
      <c r="M22" s="172" t="str">
        <f t="shared" si="0"/>
        <v/>
      </c>
      <c r="N22" s="53">
        <v>1</v>
      </c>
      <c r="O22" s="124"/>
      <c r="P22" s="237"/>
      <c r="Q22" s="237"/>
      <c r="R22" s="214" t="s">
        <v>109</v>
      </c>
      <c r="S22" s="212" t="s">
        <v>110</v>
      </c>
    </row>
    <row r="23" spans="1:19" ht="13" customHeight="1">
      <c r="A23" s="50"/>
      <c r="B23" s="50"/>
      <c r="C23" s="51"/>
      <c r="D23" s="51"/>
      <c r="E23" s="51"/>
      <c r="F23" s="123" t="s">
        <v>124</v>
      </c>
      <c r="G23" s="51"/>
      <c r="H23" s="122"/>
      <c r="I23" s="50"/>
      <c r="J23" s="50"/>
      <c r="K23" s="55"/>
      <c r="L23" s="52"/>
      <c r="M23" s="172" t="str">
        <f t="shared" si="0"/>
        <v/>
      </c>
      <c r="N23" s="53">
        <v>1</v>
      </c>
      <c r="O23" s="124"/>
      <c r="P23" s="237"/>
      <c r="Q23" s="237"/>
      <c r="R23" s="214" t="s">
        <v>111</v>
      </c>
      <c r="S23" s="212" t="s">
        <v>112</v>
      </c>
    </row>
    <row r="24" spans="1:19" ht="13" customHeight="1">
      <c r="A24" s="50"/>
      <c r="B24" s="50"/>
      <c r="C24" s="51"/>
      <c r="D24" s="51"/>
      <c r="E24" s="51"/>
      <c r="F24" s="123" t="s">
        <v>124</v>
      </c>
      <c r="G24" s="51"/>
      <c r="H24" s="122"/>
      <c r="I24" s="50"/>
      <c r="J24" s="50"/>
      <c r="K24" s="55"/>
      <c r="L24" s="52"/>
      <c r="M24" s="172" t="str">
        <f t="shared" si="0"/>
        <v/>
      </c>
      <c r="N24" s="53">
        <v>1</v>
      </c>
      <c r="O24" s="124"/>
      <c r="P24" s="206"/>
      <c r="Q24" s="206"/>
      <c r="R24" s="214" t="s">
        <v>113</v>
      </c>
      <c r="S24" s="212" t="s">
        <v>114</v>
      </c>
    </row>
    <row r="25" spans="1:19" ht="13" customHeight="1">
      <c r="A25" s="50"/>
      <c r="B25" s="50"/>
      <c r="C25" s="51"/>
      <c r="D25" s="51"/>
      <c r="E25" s="51"/>
      <c r="F25" s="123" t="s">
        <v>124</v>
      </c>
      <c r="G25" s="51"/>
      <c r="H25" s="122"/>
      <c r="I25" s="50"/>
      <c r="J25" s="50"/>
      <c r="K25" s="55"/>
      <c r="L25" s="52"/>
      <c r="M25" s="172" t="str">
        <f t="shared" si="0"/>
        <v/>
      </c>
      <c r="N25" s="53">
        <v>1</v>
      </c>
      <c r="O25" s="124"/>
      <c r="P25" s="237"/>
      <c r="Q25" s="237"/>
      <c r="R25" s="214" t="s">
        <v>115</v>
      </c>
      <c r="S25" s="212" t="s">
        <v>116</v>
      </c>
    </row>
    <row r="26" spans="1:19" ht="13" customHeight="1">
      <c r="A26" s="50"/>
      <c r="B26" s="50"/>
      <c r="C26" s="51"/>
      <c r="D26" s="51"/>
      <c r="E26" s="51"/>
      <c r="F26" s="123" t="s">
        <v>124</v>
      </c>
      <c r="G26" s="51"/>
      <c r="H26" s="122"/>
      <c r="I26" s="50"/>
      <c r="J26" s="50"/>
      <c r="K26" s="55"/>
      <c r="L26" s="52"/>
      <c r="M26" s="172" t="str">
        <f t="shared" si="0"/>
        <v/>
      </c>
      <c r="N26" s="53">
        <v>1</v>
      </c>
      <c r="O26" s="124"/>
      <c r="P26" s="206"/>
      <c r="Q26" s="206"/>
      <c r="R26" s="215" t="s">
        <v>117</v>
      </c>
      <c r="S26" s="217" t="s">
        <v>118</v>
      </c>
    </row>
    <row r="27" spans="1:19" ht="13" customHeight="1" thickBot="1">
      <c r="A27" s="50"/>
      <c r="B27" s="50"/>
      <c r="C27" s="51"/>
      <c r="D27" s="51"/>
      <c r="E27" s="51"/>
      <c r="F27" s="123" t="s">
        <v>124</v>
      </c>
      <c r="G27" s="51"/>
      <c r="H27" s="122"/>
      <c r="I27" s="50"/>
      <c r="J27" s="50"/>
      <c r="K27" s="55"/>
      <c r="L27" s="52"/>
      <c r="M27" s="172" t="str">
        <f t="shared" si="0"/>
        <v/>
      </c>
      <c r="N27" s="53">
        <v>1</v>
      </c>
      <c r="O27" s="124"/>
      <c r="P27" s="228"/>
      <c r="Q27" s="228"/>
      <c r="R27" s="228"/>
      <c r="S27" s="228"/>
    </row>
    <row r="28" spans="1:19" ht="13" customHeight="1">
      <c r="A28" s="50"/>
      <c r="B28" s="50"/>
      <c r="C28" s="51"/>
      <c r="D28" s="51"/>
      <c r="E28" s="51"/>
      <c r="F28" s="123" t="s">
        <v>124</v>
      </c>
      <c r="G28" s="51"/>
      <c r="H28" s="122"/>
      <c r="I28" s="50"/>
      <c r="J28" s="50"/>
      <c r="K28" s="55"/>
      <c r="L28" s="52"/>
      <c r="M28" s="172" t="str">
        <f t="shared" si="0"/>
        <v/>
      </c>
      <c r="N28" s="53">
        <v>1</v>
      </c>
      <c r="O28" s="124"/>
      <c r="P28" s="228"/>
      <c r="Q28" s="316" t="str">
        <f>D!AI2</f>
        <v>Key Chart</v>
      </c>
      <c r="R28" s="317"/>
      <c r="S28" s="318"/>
    </row>
    <row r="29" spans="1:19" ht="13" customHeight="1">
      <c r="A29" s="50"/>
      <c r="B29" s="50"/>
      <c r="C29" s="51"/>
      <c r="D29" s="51"/>
      <c r="E29" s="51"/>
      <c r="F29" s="123" t="s">
        <v>124</v>
      </c>
      <c r="G29" s="51"/>
      <c r="H29" s="122"/>
      <c r="I29" s="50"/>
      <c r="J29" s="50"/>
      <c r="K29" s="55"/>
      <c r="L29" s="52"/>
      <c r="M29" s="172" t="str">
        <f t="shared" si="0"/>
        <v/>
      </c>
      <c r="N29" s="53">
        <v>1</v>
      </c>
      <c r="O29" s="124"/>
      <c r="P29" s="228"/>
      <c r="Q29" s="246" t="str">
        <f>D!AI3</f>
        <v xml:space="preserve">Color </v>
      </c>
      <c r="R29" s="255" t="str">
        <f>D!AJ3</f>
        <v>Meaning</v>
      </c>
      <c r="S29" s="247" t="str">
        <f>D!AK3</f>
        <v>Suggested Action</v>
      </c>
    </row>
    <row r="30" spans="1:19" ht="13" customHeight="1">
      <c r="A30" s="50"/>
      <c r="B30" s="50"/>
      <c r="C30" s="51"/>
      <c r="D30" s="51"/>
      <c r="E30" s="51"/>
      <c r="F30" s="123" t="s">
        <v>124</v>
      </c>
      <c r="G30" s="51"/>
      <c r="H30" s="122"/>
      <c r="I30" s="50"/>
      <c r="J30" s="50"/>
      <c r="K30" s="55"/>
      <c r="L30" s="52"/>
      <c r="M30" s="172" t="str">
        <f t="shared" si="0"/>
        <v/>
      </c>
      <c r="N30" s="53">
        <v>1</v>
      </c>
      <c r="O30" s="124"/>
      <c r="P30" s="228"/>
      <c r="Q30" s="248"/>
      <c r="R30" s="252" t="str">
        <f>D!AJ4</f>
        <v>Invalid Input</v>
      </c>
      <c r="S30" s="249" t="str">
        <f>D!AK4</f>
        <v>Change input to value from drop-down</v>
      </c>
    </row>
    <row r="31" spans="1:19" ht="13" customHeight="1">
      <c r="A31" s="50"/>
      <c r="B31" s="50"/>
      <c r="C31" s="51"/>
      <c r="D31" s="51"/>
      <c r="E31" s="51"/>
      <c r="F31" s="123" t="s">
        <v>124</v>
      </c>
      <c r="G31" s="51"/>
      <c r="H31" s="122"/>
      <c r="I31" s="50"/>
      <c r="J31" s="50"/>
      <c r="K31" s="55"/>
      <c r="L31" s="52"/>
      <c r="M31" s="172" t="str">
        <f t="shared" si="0"/>
        <v/>
      </c>
      <c r="N31" s="53">
        <v>1</v>
      </c>
      <c r="O31" s="124"/>
      <c r="P31" s="211"/>
      <c r="Q31" s="250"/>
      <c r="R31" s="252" t="str">
        <f>D!AJ5</f>
        <v>Non Standard Delivery</v>
      </c>
      <c r="S31" s="249" t="str">
        <f>D!AK5</f>
        <v>Confirm you are content with your input</v>
      </c>
    </row>
    <row r="32" spans="1:19" ht="13" customHeight="1">
      <c r="A32" s="50"/>
      <c r="B32" s="50"/>
      <c r="C32" s="51"/>
      <c r="D32" s="51"/>
      <c r="E32" s="51"/>
      <c r="F32" s="123" t="s">
        <v>124</v>
      </c>
      <c r="G32" s="51"/>
      <c r="H32" s="122"/>
      <c r="I32" s="50"/>
      <c r="J32" s="50"/>
      <c r="K32" s="55"/>
      <c r="L32" s="52"/>
      <c r="M32" s="172" t="str">
        <f t="shared" si="0"/>
        <v/>
      </c>
      <c r="N32" s="53">
        <v>1</v>
      </c>
      <c r="O32" s="124"/>
      <c r="P32" s="228"/>
      <c r="Q32" s="258"/>
      <c r="R32" s="252" t="str">
        <f>D!AJ6</f>
        <v>Display Only Field</v>
      </c>
      <c r="S32" s="249" t="str">
        <f>D!AK6</f>
        <v>No action required</v>
      </c>
    </row>
    <row r="33" spans="1:19" ht="13" customHeight="1">
      <c r="A33" s="50"/>
      <c r="B33" s="50"/>
      <c r="C33" s="51"/>
      <c r="D33" s="51"/>
      <c r="E33" s="51"/>
      <c r="F33" s="123" t="s">
        <v>124</v>
      </c>
      <c r="G33" s="51"/>
      <c r="H33" s="122"/>
      <c r="I33" s="50"/>
      <c r="J33" s="50"/>
      <c r="K33" s="55"/>
      <c r="L33" s="52"/>
      <c r="M33" s="172" t="str">
        <f t="shared" si="0"/>
        <v/>
      </c>
      <c r="N33" s="53">
        <v>1</v>
      </c>
      <c r="O33" s="124"/>
      <c r="P33" s="228"/>
      <c r="Q33" s="253"/>
      <c r="R33" s="252" t="str">
        <f>D!AJ7</f>
        <v>N/A Field</v>
      </c>
      <c r="S33" s="249" t="str">
        <f>D!AK7</f>
        <v>No action required</v>
      </c>
    </row>
    <row r="34" spans="1:19" ht="13" customHeight="1" thickBot="1">
      <c r="A34" s="50"/>
      <c r="B34" s="50"/>
      <c r="C34" s="51"/>
      <c r="D34" s="51"/>
      <c r="E34" s="51"/>
      <c r="F34" s="123" t="s">
        <v>124</v>
      </c>
      <c r="G34" s="51"/>
      <c r="H34" s="122"/>
      <c r="I34" s="50"/>
      <c r="J34" s="50"/>
      <c r="K34" s="55"/>
      <c r="L34" s="52"/>
      <c r="M34" s="172" t="str">
        <f t="shared" si="0"/>
        <v/>
      </c>
      <c r="N34" s="53">
        <v>1</v>
      </c>
      <c r="O34" s="124"/>
      <c r="P34" s="228"/>
      <c r="Q34" s="254" t="str">
        <f>D!AI8</f>
        <v>Value</v>
      </c>
      <c r="R34" s="257" t="str">
        <f>D!AJ8</f>
        <v>N/A Field, w/ Invalid Input</v>
      </c>
      <c r="S34" s="251" t="str">
        <f>D!AK8</f>
        <v>No data allowed in field, please remove</v>
      </c>
    </row>
    <row r="35" spans="1:19" ht="13" customHeight="1">
      <c r="A35" s="50"/>
      <c r="B35" s="50"/>
      <c r="C35" s="51"/>
      <c r="D35" s="51"/>
      <c r="E35" s="51"/>
      <c r="F35" s="123" t="s">
        <v>124</v>
      </c>
      <c r="G35" s="51"/>
      <c r="H35" s="122"/>
      <c r="I35" s="50"/>
      <c r="J35" s="50"/>
      <c r="K35" s="55"/>
      <c r="L35" s="52"/>
      <c r="M35" s="172" t="str">
        <f t="shared" si="0"/>
        <v/>
      </c>
      <c r="N35" s="53">
        <v>1</v>
      </c>
      <c r="O35" s="124"/>
      <c r="P35" s="228"/>
      <c r="Q35" s="228"/>
      <c r="R35" s="228"/>
      <c r="S35" s="228"/>
    </row>
    <row r="36" spans="1:19" ht="13" customHeight="1">
      <c r="A36" s="50"/>
      <c r="B36" s="50"/>
      <c r="C36" s="51"/>
      <c r="D36" s="51"/>
      <c r="E36" s="51"/>
      <c r="F36" s="123" t="s">
        <v>124</v>
      </c>
      <c r="G36" s="51"/>
      <c r="H36" s="122"/>
      <c r="I36" s="50"/>
      <c r="J36" s="50"/>
      <c r="K36" s="55"/>
      <c r="L36" s="52"/>
      <c r="M36" s="172" t="str">
        <f t="shared" si="0"/>
        <v/>
      </c>
      <c r="N36" s="53">
        <v>1</v>
      </c>
      <c r="O36" s="124"/>
      <c r="P36" s="228"/>
      <c r="Q36" s="228"/>
      <c r="R36" s="228"/>
      <c r="S36" s="228"/>
    </row>
    <row r="37" spans="1:19" ht="13" customHeight="1">
      <c r="A37" s="50"/>
      <c r="B37" s="50"/>
      <c r="C37" s="51"/>
      <c r="D37" s="51"/>
      <c r="E37" s="51"/>
      <c r="F37" s="123" t="s">
        <v>124</v>
      </c>
      <c r="G37" s="51"/>
      <c r="H37" s="122"/>
      <c r="I37" s="50"/>
      <c r="J37" s="50"/>
      <c r="K37" s="55"/>
      <c r="L37" s="52"/>
      <c r="M37" s="172" t="str">
        <f t="shared" si="0"/>
        <v/>
      </c>
      <c r="N37" s="53">
        <v>1</v>
      </c>
      <c r="O37" s="124"/>
      <c r="P37" s="206"/>
      <c r="Q37" s="228"/>
      <c r="R37" s="228"/>
      <c r="S37" s="228"/>
    </row>
    <row r="38" spans="1:19" ht="13" customHeight="1">
      <c r="A38" s="50"/>
      <c r="B38" s="50"/>
      <c r="C38" s="51"/>
      <c r="D38" s="51"/>
      <c r="E38" s="51"/>
      <c r="F38" s="123" t="s">
        <v>124</v>
      </c>
      <c r="G38" s="51"/>
      <c r="H38" s="122"/>
      <c r="I38" s="50"/>
      <c r="J38" s="50"/>
      <c r="K38" s="55"/>
      <c r="L38" s="52"/>
      <c r="M38" s="172" t="str">
        <f t="shared" si="0"/>
        <v/>
      </c>
      <c r="N38" s="53">
        <v>1</v>
      </c>
      <c r="O38" s="124"/>
      <c r="P38" s="235"/>
      <c r="Q38" s="235"/>
      <c r="R38" s="235"/>
      <c r="S38" s="235"/>
    </row>
    <row r="39" spans="1:19" ht="13" customHeight="1">
      <c r="A39" s="50"/>
      <c r="B39" s="50"/>
      <c r="C39" s="51"/>
      <c r="D39" s="51"/>
      <c r="E39" s="51"/>
      <c r="F39" s="123" t="s">
        <v>124</v>
      </c>
      <c r="G39" s="51"/>
      <c r="H39" s="122"/>
      <c r="I39" s="50"/>
      <c r="J39" s="50"/>
      <c r="K39" s="55"/>
      <c r="L39" s="52"/>
      <c r="M39" s="172" t="str">
        <f t="shared" si="0"/>
        <v/>
      </c>
      <c r="N39" s="53">
        <v>1</v>
      </c>
      <c r="O39" s="124"/>
      <c r="P39" s="228"/>
      <c r="Q39" s="228"/>
      <c r="R39" s="228"/>
      <c r="S39" s="228"/>
    </row>
    <row r="40" spans="1:19" ht="13" customHeight="1">
      <c r="A40" s="50"/>
      <c r="B40" s="50"/>
      <c r="C40" s="51"/>
      <c r="D40" s="51"/>
      <c r="E40" s="51"/>
      <c r="F40" s="123" t="s">
        <v>124</v>
      </c>
      <c r="G40" s="51"/>
      <c r="H40" s="122"/>
      <c r="I40" s="50"/>
      <c r="J40" s="50"/>
      <c r="K40" s="55"/>
      <c r="L40" s="52"/>
      <c r="M40" s="172" t="str">
        <f t="shared" si="0"/>
        <v/>
      </c>
      <c r="N40" s="53">
        <v>1</v>
      </c>
      <c r="O40" s="124"/>
      <c r="P40" s="228"/>
      <c r="Q40" s="228"/>
      <c r="R40" s="228"/>
      <c r="S40" s="228"/>
    </row>
    <row r="41" spans="1:19" ht="13" customHeight="1">
      <c r="A41" s="50"/>
      <c r="B41" s="50"/>
      <c r="C41" s="51"/>
      <c r="D41" s="51"/>
      <c r="E41" s="51"/>
      <c r="F41" s="123" t="s">
        <v>124</v>
      </c>
      <c r="G41" s="51"/>
      <c r="H41" s="122"/>
      <c r="I41" s="50"/>
      <c r="J41" s="50"/>
      <c r="K41" s="55"/>
      <c r="L41" s="52"/>
      <c r="M41" s="172" t="str">
        <f t="shared" si="0"/>
        <v/>
      </c>
      <c r="N41" s="53">
        <v>1</v>
      </c>
      <c r="O41" s="124"/>
      <c r="P41" s="228"/>
      <c r="Q41" s="228"/>
      <c r="R41" s="228"/>
      <c r="S41" s="228"/>
    </row>
    <row r="42" spans="1:19" ht="13" customHeight="1">
      <c r="A42" s="50"/>
      <c r="B42" s="50"/>
      <c r="C42" s="51"/>
      <c r="D42" s="51"/>
      <c r="E42" s="51"/>
      <c r="F42" s="123" t="s">
        <v>124</v>
      </c>
      <c r="G42" s="51"/>
      <c r="H42" s="122"/>
      <c r="I42" s="50"/>
      <c r="J42" s="50"/>
      <c r="K42" s="55"/>
      <c r="L42" s="52"/>
      <c r="M42" s="172" t="str">
        <f t="shared" si="0"/>
        <v/>
      </c>
      <c r="N42" s="53">
        <v>1</v>
      </c>
      <c r="O42" s="124"/>
      <c r="P42" s="228"/>
      <c r="Q42" s="228"/>
      <c r="R42" s="228"/>
      <c r="S42" s="228"/>
    </row>
    <row r="43" spans="1:19" ht="13" customHeight="1">
      <c r="A43" s="50"/>
      <c r="B43" s="50"/>
      <c r="C43" s="51"/>
      <c r="D43" s="51"/>
      <c r="E43" s="51"/>
      <c r="F43" s="123" t="s">
        <v>124</v>
      </c>
      <c r="G43" s="51"/>
      <c r="H43" s="122"/>
      <c r="I43" s="50"/>
      <c r="J43" s="50"/>
      <c r="K43" s="55"/>
      <c r="L43" s="52"/>
      <c r="M43" s="172" t="str">
        <f t="shared" si="0"/>
        <v/>
      </c>
      <c r="N43" s="53">
        <v>1</v>
      </c>
      <c r="O43" s="124"/>
      <c r="P43" s="228"/>
      <c r="Q43" s="228"/>
      <c r="R43" s="228"/>
      <c r="S43" s="228"/>
    </row>
    <row r="44" spans="1:19" ht="13" customHeight="1">
      <c r="A44" s="50"/>
      <c r="B44" s="50"/>
      <c r="C44" s="51"/>
      <c r="D44" s="51"/>
      <c r="E44" s="51"/>
      <c r="F44" s="123" t="s">
        <v>124</v>
      </c>
      <c r="G44" s="51"/>
      <c r="H44" s="122"/>
      <c r="I44" s="50"/>
      <c r="J44" s="50"/>
      <c r="K44" s="55"/>
      <c r="L44" s="52"/>
      <c r="M44" s="172" t="str">
        <f t="shared" si="0"/>
        <v/>
      </c>
      <c r="N44" s="53">
        <v>1</v>
      </c>
      <c r="O44" s="124"/>
      <c r="P44" s="206"/>
      <c r="Q44" s="228"/>
      <c r="R44" s="228"/>
      <c r="S44" s="228"/>
    </row>
    <row r="45" spans="1:19" ht="13" customHeight="1">
      <c r="A45" s="50"/>
      <c r="B45" s="50"/>
      <c r="C45" s="51"/>
      <c r="D45" s="51"/>
      <c r="E45" s="51"/>
      <c r="F45" s="123" t="s">
        <v>124</v>
      </c>
      <c r="G45" s="51"/>
      <c r="H45" s="122"/>
      <c r="I45" s="50"/>
      <c r="J45" s="50"/>
      <c r="K45" s="55"/>
      <c r="L45" s="52"/>
      <c r="M45" s="172" t="str">
        <f t="shared" si="0"/>
        <v/>
      </c>
      <c r="N45" s="53">
        <v>1</v>
      </c>
      <c r="O45" s="124"/>
      <c r="P45" s="206"/>
      <c r="Q45" s="228"/>
      <c r="R45" s="228"/>
      <c r="S45" s="228"/>
    </row>
    <row r="46" spans="1:19" ht="13" customHeight="1">
      <c r="A46" s="50"/>
      <c r="B46" s="50"/>
      <c r="C46" s="51"/>
      <c r="D46" s="51"/>
      <c r="E46" s="51"/>
      <c r="F46" s="123" t="s">
        <v>124</v>
      </c>
      <c r="G46" s="51"/>
      <c r="H46" s="122"/>
      <c r="I46" s="50"/>
      <c r="J46" s="50"/>
      <c r="K46" s="55"/>
      <c r="L46" s="52"/>
      <c r="M46" s="172" t="str">
        <f t="shared" si="0"/>
        <v/>
      </c>
      <c r="N46" s="53">
        <v>1</v>
      </c>
      <c r="O46" s="124"/>
      <c r="P46" s="206"/>
      <c r="Q46" s="228"/>
      <c r="R46" s="228"/>
      <c r="S46" s="235"/>
    </row>
    <row r="47" spans="1:19" ht="13" customHeight="1">
      <c r="A47" s="50"/>
      <c r="B47" s="50"/>
      <c r="C47" s="51"/>
      <c r="D47" s="51"/>
      <c r="E47" s="51"/>
      <c r="F47" s="123" t="s">
        <v>124</v>
      </c>
      <c r="G47" s="51"/>
      <c r="H47" s="122"/>
      <c r="I47" s="50"/>
      <c r="J47" s="50"/>
      <c r="K47" s="55"/>
      <c r="L47" s="52"/>
      <c r="M47" s="172" t="str">
        <f t="shared" si="0"/>
        <v/>
      </c>
      <c r="N47" s="53">
        <v>1</v>
      </c>
      <c r="O47" s="124"/>
      <c r="P47" s="206"/>
      <c r="Q47" s="228"/>
      <c r="R47" s="228"/>
      <c r="S47" s="228"/>
    </row>
    <row r="48" spans="1:19" ht="13" customHeight="1">
      <c r="A48" s="50"/>
      <c r="B48" s="50"/>
      <c r="C48" s="51"/>
      <c r="D48" s="51"/>
      <c r="E48" s="51"/>
      <c r="F48" s="123" t="s">
        <v>124</v>
      </c>
      <c r="G48" s="51"/>
      <c r="H48" s="122"/>
      <c r="I48" s="50"/>
      <c r="J48" s="50"/>
      <c r="K48" s="55"/>
      <c r="L48" s="52"/>
      <c r="M48" s="172" t="str">
        <f t="shared" si="0"/>
        <v/>
      </c>
      <c r="N48" s="53">
        <v>1</v>
      </c>
      <c r="O48" s="124"/>
      <c r="P48" s="206"/>
      <c r="Q48" s="228"/>
      <c r="R48" s="228"/>
      <c r="S48" s="228"/>
    </row>
    <row r="49" spans="1:19" ht="13" customHeight="1">
      <c r="A49" s="50"/>
      <c r="B49" s="50"/>
      <c r="C49" s="51"/>
      <c r="D49" s="51"/>
      <c r="E49" s="51"/>
      <c r="F49" s="123" t="s">
        <v>124</v>
      </c>
      <c r="G49" s="51"/>
      <c r="H49" s="122"/>
      <c r="I49" s="50"/>
      <c r="J49" s="50"/>
      <c r="K49" s="55"/>
      <c r="L49" s="52"/>
      <c r="M49" s="172" t="str">
        <f t="shared" si="0"/>
        <v/>
      </c>
      <c r="N49" s="53">
        <v>1</v>
      </c>
      <c r="O49" s="124"/>
      <c r="P49" s="206"/>
      <c r="Q49" s="228"/>
      <c r="R49" s="228"/>
      <c r="S49" s="228"/>
    </row>
    <row r="50" spans="1:19" ht="13" customHeight="1">
      <c r="A50" s="50"/>
      <c r="B50" s="50"/>
      <c r="C50" s="51"/>
      <c r="D50" s="51"/>
      <c r="E50" s="51"/>
      <c r="F50" s="123" t="s">
        <v>124</v>
      </c>
      <c r="G50" s="51"/>
      <c r="H50" s="122"/>
      <c r="I50" s="50"/>
      <c r="J50" s="50"/>
      <c r="K50" s="55"/>
      <c r="L50" s="52"/>
      <c r="M50" s="172" t="str">
        <f t="shared" si="0"/>
        <v/>
      </c>
      <c r="N50" s="53">
        <v>1</v>
      </c>
      <c r="O50" s="124"/>
      <c r="P50" s="206"/>
      <c r="Q50" s="228"/>
      <c r="R50" s="228"/>
      <c r="S50" s="228"/>
    </row>
    <row r="51" spans="1:19" ht="13" customHeight="1">
      <c r="A51" s="50"/>
      <c r="B51" s="50"/>
      <c r="C51" s="51"/>
      <c r="D51" s="51"/>
      <c r="E51" s="51"/>
      <c r="F51" s="123" t="s">
        <v>124</v>
      </c>
      <c r="G51" s="51"/>
      <c r="H51" s="122"/>
      <c r="I51" s="50"/>
      <c r="J51" s="50"/>
      <c r="K51" s="55"/>
      <c r="L51" s="52"/>
      <c r="M51" s="172" t="str">
        <f t="shared" si="0"/>
        <v/>
      </c>
      <c r="N51" s="53">
        <v>1</v>
      </c>
      <c r="O51" s="124"/>
      <c r="P51" s="206"/>
      <c r="Q51" s="228"/>
      <c r="R51" s="228"/>
      <c r="S51" s="228"/>
    </row>
    <row r="52" spans="1:19" ht="13" customHeight="1">
      <c r="A52" s="50"/>
      <c r="B52" s="50"/>
      <c r="C52" s="51"/>
      <c r="D52" s="51"/>
      <c r="E52" s="51"/>
      <c r="F52" s="123" t="s">
        <v>124</v>
      </c>
      <c r="G52" s="51"/>
      <c r="H52" s="122"/>
      <c r="I52" s="50"/>
      <c r="J52" s="50"/>
      <c r="K52" s="55"/>
      <c r="L52" s="52"/>
      <c r="M52" s="172" t="str">
        <f t="shared" si="0"/>
        <v/>
      </c>
      <c r="N52" s="53">
        <v>1</v>
      </c>
      <c r="O52" s="124"/>
      <c r="P52" s="206"/>
      <c r="Q52" s="228"/>
      <c r="R52" s="228"/>
      <c r="S52" s="228"/>
    </row>
    <row r="53" spans="1:19" ht="13" customHeight="1">
      <c r="A53" s="50"/>
      <c r="B53" s="50"/>
      <c r="C53" s="51"/>
      <c r="D53" s="51"/>
      <c r="E53" s="51"/>
      <c r="F53" s="123" t="s">
        <v>124</v>
      </c>
      <c r="G53" s="51"/>
      <c r="H53" s="122"/>
      <c r="I53" s="50"/>
      <c r="J53" s="50"/>
      <c r="K53" s="55"/>
      <c r="L53" s="52"/>
      <c r="M53" s="172" t="str">
        <f t="shared" si="0"/>
        <v/>
      </c>
      <c r="N53" s="53">
        <v>1</v>
      </c>
      <c r="O53" s="124"/>
      <c r="P53" s="206"/>
      <c r="Q53" s="228"/>
      <c r="R53" s="228"/>
      <c r="S53" s="228"/>
    </row>
    <row r="54" spans="1:19" ht="13" customHeight="1">
      <c r="A54" s="50"/>
      <c r="B54" s="50"/>
      <c r="C54" s="51"/>
      <c r="D54" s="51"/>
      <c r="E54" s="51"/>
      <c r="F54" s="123" t="s">
        <v>124</v>
      </c>
      <c r="G54" s="51"/>
      <c r="H54" s="122"/>
      <c r="I54" s="50"/>
      <c r="J54" s="50"/>
      <c r="K54" s="55"/>
      <c r="L54" s="52"/>
      <c r="M54" s="172" t="str">
        <f t="shared" si="0"/>
        <v/>
      </c>
      <c r="N54" s="53">
        <v>1</v>
      </c>
      <c r="O54" s="124"/>
      <c r="P54" s="206"/>
      <c r="Q54" s="228"/>
      <c r="R54" s="228"/>
      <c r="S54" s="228"/>
    </row>
    <row r="55" spans="1:19" ht="13" customHeight="1">
      <c r="A55" s="50"/>
      <c r="B55" s="50"/>
      <c r="C55" s="51"/>
      <c r="D55" s="51"/>
      <c r="E55" s="51"/>
      <c r="F55" s="123" t="s">
        <v>124</v>
      </c>
      <c r="G55" s="51"/>
      <c r="H55" s="122"/>
      <c r="I55" s="50"/>
      <c r="J55" s="50"/>
      <c r="K55" s="55"/>
      <c r="L55" s="52"/>
      <c r="M55" s="172" t="str">
        <f t="shared" si="0"/>
        <v/>
      </c>
      <c r="N55" s="53">
        <v>1</v>
      </c>
      <c r="O55" s="124"/>
      <c r="P55" s="206"/>
      <c r="Q55" s="228"/>
      <c r="R55" s="228"/>
      <c r="S55" s="228"/>
    </row>
    <row r="56" spans="1:19" ht="13" customHeight="1">
      <c r="A56" s="50"/>
      <c r="B56" s="50"/>
      <c r="C56" s="51"/>
      <c r="D56" s="51"/>
      <c r="E56" s="51"/>
      <c r="F56" s="123" t="s">
        <v>124</v>
      </c>
      <c r="G56" s="51"/>
      <c r="H56" s="122"/>
      <c r="I56" s="50"/>
      <c r="J56" s="50"/>
      <c r="K56" s="55"/>
      <c r="L56" s="52"/>
      <c r="M56" s="172" t="str">
        <f t="shared" si="0"/>
        <v/>
      </c>
      <c r="N56" s="53">
        <v>1</v>
      </c>
      <c r="O56" s="124"/>
      <c r="P56" s="206"/>
      <c r="Q56" s="228"/>
      <c r="R56" s="228"/>
      <c r="S56" s="228"/>
    </row>
    <row r="57" spans="1:19" ht="13" customHeight="1">
      <c r="A57" s="50"/>
      <c r="B57" s="50"/>
      <c r="C57" s="51"/>
      <c r="D57" s="51"/>
      <c r="E57" s="51"/>
      <c r="F57" s="123" t="s">
        <v>124</v>
      </c>
      <c r="G57" s="51"/>
      <c r="H57" s="122"/>
      <c r="I57" s="50"/>
      <c r="J57" s="50"/>
      <c r="K57" s="55"/>
      <c r="L57" s="52"/>
      <c r="M57" s="172" t="str">
        <f t="shared" si="0"/>
        <v/>
      </c>
      <c r="N57" s="53">
        <v>1</v>
      </c>
      <c r="O57" s="124"/>
      <c r="P57" s="206"/>
      <c r="Q57" s="228"/>
      <c r="R57" s="228"/>
      <c r="S57" s="228"/>
    </row>
    <row r="58" spans="1:19" ht="13" customHeight="1">
      <c r="A58" s="50"/>
      <c r="B58" s="50"/>
      <c r="C58" s="51"/>
      <c r="D58" s="51"/>
      <c r="E58" s="51"/>
      <c r="F58" s="123" t="s">
        <v>124</v>
      </c>
      <c r="G58" s="51"/>
      <c r="H58" s="122"/>
      <c r="I58" s="50"/>
      <c r="J58" s="50"/>
      <c r="K58" s="55"/>
      <c r="L58" s="52"/>
      <c r="M58" s="172" t="str">
        <f t="shared" si="0"/>
        <v/>
      </c>
      <c r="N58" s="53">
        <v>1</v>
      </c>
      <c r="O58" s="124"/>
      <c r="P58" s="206"/>
      <c r="Q58" s="228"/>
      <c r="R58" s="228"/>
      <c r="S58" s="228"/>
    </row>
    <row r="59" spans="1:19" ht="13" customHeight="1">
      <c r="A59" s="50"/>
      <c r="B59" s="50"/>
      <c r="C59" s="51"/>
      <c r="D59" s="51"/>
      <c r="E59" s="51"/>
      <c r="F59" s="123" t="s">
        <v>124</v>
      </c>
      <c r="G59" s="51"/>
      <c r="H59" s="122"/>
      <c r="I59" s="50"/>
      <c r="J59" s="50"/>
      <c r="K59" s="55"/>
      <c r="L59" s="52"/>
      <c r="M59" s="172" t="str">
        <f t="shared" si="0"/>
        <v/>
      </c>
      <c r="N59" s="53">
        <v>1</v>
      </c>
      <c r="O59" s="124"/>
      <c r="P59" s="206"/>
      <c r="Q59" s="228"/>
      <c r="R59" s="228"/>
      <c r="S59" s="228"/>
    </row>
    <row r="60" spans="1:19" ht="13" customHeight="1">
      <c r="A60" s="50"/>
      <c r="B60" s="50"/>
      <c r="C60" s="51"/>
      <c r="D60" s="51"/>
      <c r="E60" s="51"/>
      <c r="F60" s="123" t="s">
        <v>124</v>
      </c>
      <c r="G60" s="51"/>
      <c r="H60" s="122"/>
      <c r="I60" s="50"/>
      <c r="J60" s="50"/>
      <c r="K60" s="55"/>
      <c r="L60" s="52"/>
      <c r="M60" s="172" t="str">
        <f t="shared" si="0"/>
        <v/>
      </c>
      <c r="N60" s="53">
        <v>1</v>
      </c>
      <c r="O60" s="124"/>
      <c r="P60" s="206"/>
      <c r="Q60" s="228"/>
      <c r="R60" s="228"/>
      <c r="S60" s="228"/>
    </row>
    <row r="61" spans="1:19" ht="13" customHeight="1">
      <c r="A61" s="50"/>
      <c r="B61" s="50"/>
      <c r="C61" s="51"/>
      <c r="D61" s="51"/>
      <c r="E61" s="51"/>
      <c r="F61" s="123" t="s">
        <v>124</v>
      </c>
      <c r="G61" s="51"/>
      <c r="H61" s="122"/>
      <c r="I61" s="50"/>
      <c r="J61" s="50"/>
      <c r="K61" s="55"/>
      <c r="L61" s="52"/>
      <c r="M61" s="172" t="str">
        <f t="shared" si="0"/>
        <v/>
      </c>
      <c r="N61" s="53">
        <v>1</v>
      </c>
      <c r="O61" s="124"/>
      <c r="P61" s="206"/>
      <c r="Q61" s="228"/>
      <c r="R61" s="228"/>
      <c r="S61" s="228"/>
    </row>
    <row r="62" spans="1:19" ht="13" customHeight="1">
      <c r="A62" s="50"/>
      <c r="B62" s="50"/>
      <c r="C62" s="51"/>
      <c r="D62" s="51"/>
      <c r="E62" s="51"/>
      <c r="F62" s="123" t="s">
        <v>124</v>
      </c>
      <c r="G62" s="51"/>
      <c r="H62" s="122"/>
      <c r="I62" s="50"/>
      <c r="J62" s="50"/>
      <c r="K62" s="55"/>
      <c r="L62" s="52"/>
      <c r="M62" s="172" t="str">
        <f t="shared" si="0"/>
        <v/>
      </c>
      <c r="N62" s="53">
        <v>1</v>
      </c>
      <c r="O62" s="124"/>
      <c r="P62" s="206"/>
      <c r="Q62" s="228"/>
      <c r="R62" s="228"/>
      <c r="S62" s="228"/>
    </row>
    <row r="63" spans="1:19" ht="13" customHeight="1">
      <c r="A63" s="50"/>
      <c r="B63" s="50"/>
      <c r="C63" s="51"/>
      <c r="D63" s="51"/>
      <c r="E63" s="51"/>
      <c r="F63" s="123" t="s">
        <v>124</v>
      </c>
      <c r="G63" s="51"/>
      <c r="H63" s="122"/>
      <c r="I63" s="50"/>
      <c r="J63" s="50"/>
      <c r="K63" s="55"/>
      <c r="L63" s="52"/>
      <c r="M63" s="172" t="str">
        <f t="shared" si="0"/>
        <v/>
      </c>
      <c r="N63" s="53">
        <v>1</v>
      </c>
      <c r="O63" s="124"/>
      <c r="P63" s="206"/>
      <c r="Q63" s="228"/>
      <c r="R63" s="228"/>
      <c r="S63" s="228"/>
    </row>
    <row r="64" spans="1:19" ht="13" customHeight="1">
      <c r="A64" s="50"/>
      <c r="B64" s="50"/>
      <c r="C64" s="51"/>
      <c r="D64" s="51"/>
      <c r="E64" s="51"/>
      <c r="F64" s="123" t="s">
        <v>124</v>
      </c>
      <c r="G64" s="51"/>
      <c r="H64" s="122"/>
      <c r="I64" s="50"/>
      <c r="J64" s="50"/>
      <c r="K64" s="55"/>
      <c r="L64" s="52"/>
      <c r="M64" s="172" t="str">
        <f t="shared" si="0"/>
        <v/>
      </c>
      <c r="N64" s="53">
        <v>1</v>
      </c>
      <c r="O64" s="124"/>
      <c r="P64" s="206"/>
      <c r="Q64" s="228"/>
      <c r="R64" s="228"/>
      <c r="S64" s="228"/>
    </row>
    <row r="65" spans="1:19" ht="13" customHeight="1">
      <c r="A65" s="50"/>
      <c r="B65" s="50"/>
      <c r="C65" s="51"/>
      <c r="D65" s="51"/>
      <c r="E65" s="51"/>
      <c r="F65" s="123" t="s">
        <v>124</v>
      </c>
      <c r="G65" s="51"/>
      <c r="H65" s="122"/>
      <c r="I65" s="50"/>
      <c r="J65" s="50"/>
      <c r="K65" s="55"/>
      <c r="L65" s="52"/>
      <c r="M65" s="172" t="str">
        <f t="shared" si="0"/>
        <v/>
      </c>
      <c r="N65" s="53">
        <v>1</v>
      </c>
      <c r="O65" s="124"/>
      <c r="P65" s="206"/>
      <c r="Q65" s="228"/>
      <c r="R65" s="228"/>
      <c r="S65" s="228"/>
    </row>
    <row r="66" spans="1:19" ht="13" customHeight="1">
      <c r="A66" s="50"/>
      <c r="B66" s="50"/>
      <c r="C66" s="51"/>
      <c r="D66" s="51"/>
      <c r="E66" s="51"/>
      <c r="F66" s="123" t="s">
        <v>124</v>
      </c>
      <c r="G66" s="51"/>
      <c r="H66" s="122"/>
      <c r="I66" s="50"/>
      <c r="J66" s="50"/>
      <c r="K66" s="55"/>
      <c r="L66" s="52"/>
      <c r="M66" s="172" t="str">
        <f t="shared" si="0"/>
        <v/>
      </c>
      <c r="N66" s="53">
        <v>1</v>
      </c>
      <c r="O66" s="124"/>
      <c r="P66" s="206"/>
      <c r="Q66" s="228"/>
      <c r="R66" s="228"/>
      <c r="S66" s="228"/>
    </row>
    <row r="67" spans="1:19" ht="13" customHeight="1">
      <c r="A67" s="50"/>
      <c r="B67" s="50"/>
      <c r="C67" s="51"/>
      <c r="D67" s="51"/>
      <c r="E67" s="51"/>
      <c r="F67" s="123" t="s">
        <v>124</v>
      </c>
      <c r="G67" s="51"/>
      <c r="H67" s="122"/>
      <c r="I67" s="50"/>
      <c r="J67" s="50"/>
      <c r="K67" s="55"/>
      <c r="L67" s="52"/>
      <c r="M67" s="172" t="str">
        <f t="shared" ref="M67:M130" si="1">IF($I67="Dry",$H67*10,IF(NOT(ISBLANK($K67)),ROUNDDOWN((($H67/$K67)*1000)/15,0),""))</f>
        <v/>
      </c>
      <c r="N67" s="53">
        <v>1</v>
      </c>
      <c r="O67" s="124"/>
      <c r="P67" s="206"/>
      <c r="Q67" s="228"/>
      <c r="R67" s="228"/>
      <c r="S67" s="228"/>
    </row>
    <row r="68" spans="1:19" ht="13" customHeight="1">
      <c r="A68" s="50"/>
      <c r="B68" s="50"/>
      <c r="C68" s="51"/>
      <c r="D68" s="51"/>
      <c r="E68" s="51"/>
      <c r="F68" s="123" t="s">
        <v>124</v>
      </c>
      <c r="G68" s="51"/>
      <c r="H68" s="122"/>
      <c r="I68" s="50"/>
      <c r="J68" s="50"/>
      <c r="K68" s="55"/>
      <c r="L68" s="52"/>
      <c r="M68" s="172" t="str">
        <f t="shared" si="1"/>
        <v/>
      </c>
      <c r="N68" s="53">
        <v>1</v>
      </c>
      <c r="O68" s="124"/>
      <c r="P68" s="206"/>
      <c r="Q68" s="228"/>
      <c r="R68" s="228"/>
      <c r="S68" s="228"/>
    </row>
    <row r="69" spans="1:19" ht="13" customHeight="1">
      <c r="A69" s="50"/>
      <c r="B69" s="50"/>
      <c r="C69" s="51"/>
      <c r="D69" s="51"/>
      <c r="E69" s="51"/>
      <c r="F69" s="123" t="s">
        <v>124</v>
      </c>
      <c r="G69" s="51"/>
      <c r="H69" s="122"/>
      <c r="I69" s="50"/>
      <c r="J69" s="50"/>
      <c r="K69" s="55"/>
      <c r="L69" s="52"/>
      <c r="M69" s="172" t="str">
        <f t="shared" si="1"/>
        <v/>
      </c>
      <c r="N69" s="53">
        <v>1</v>
      </c>
      <c r="O69" s="124"/>
      <c r="P69" s="206"/>
      <c r="Q69" s="228"/>
      <c r="R69" s="228"/>
      <c r="S69" s="228"/>
    </row>
    <row r="70" spans="1:19" ht="13" customHeight="1">
      <c r="A70" s="50"/>
      <c r="B70" s="50"/>
      <c r="C70" s="51"/>
      <c r="D70" s="51"/>
      <c r="E70" s="51"/>
      <c r="F70" s="123" t="s">
        <v>124</v>
      </c>
      <c r="G70" s="51"/>
      <c r="H70" s="122"/>
      <c r="I70" s="50"/>
      <c r="J70" s="50"/>
      <c r="K70" s="55"/>
      <c r="L70" s="52"/>
      <c r="M70" s="172" t="str">
        <f t="shared" si="1"/>
        <v/>
      </c>
      <c r="N70" s="53">
        <v>1</v>
      </c>
      <c r="O70" s="124"/>
      <c r="P70" s="206"/>
      <c r="Q70" s="228"/>
      <c r="R70" s="228"/>
      <c r="S70" s="228"/>
    </row>
    <row r="71" spans="1:19" ht="13" customHeight="1">
      <c r="A71" s="50"/>
      <c r="B71" s="50"/>
      <c r="C71" s="51"/>
      <c r="D71" s="51"/>
      <c r="E71" s="51"/>
      <c r="F71" s="123" t="s">
        <v>124</v>
      </c>
      <c r="G71" s="51"/>
      <c r="H71" s="122"/>
      <c r="I71" s="50"/>
      <c r="J71" s="50"/>
      <c r="K71" s="55"/>
      <c r="L71" s="52"/>
      <c r="M71" s="172" t="str">
        <f t="shared" si="1"/>
        <v/>
      </c>
      <c r="N71" s="53">
        <v>1</v>
      </c>
      <c r="O71" s="124"/>
      <c r="P71" s="206"/>
      <c r="Q71" s="228"/>
      <c r="R71" s="228"/>
      <c r="S71" s="228"/>
    </row>
    <row r="72" spans="1:19" ht="13" customHeight="1">
      <c r="A72" s="50"/>
      <c r="B72" s="50"/>
      <c r="C72" s="51"/>
      <c r="D72" s="51"/>
      <c r="E72" s="51"/>
      <c r="F72" s="123" t="s">
        <v>124</v>
      </c>
      <c r="G72" s="51"/>
      <c r="H72" s="122"/>
      <c r="I72" s="50"/>
      <c r="J72" s="50"/>
      <c r="K72" s="55"/>
      <c r="L72" s="52"/>
      <c r="M72" s="172" t="str">
        <f t="shared" si="1"/>
        <v/>
      </c>
      <c r="N72" s="53">
        <v>1</v>
      </c>
      <c r="O72" s="124"/>
      <c r="P72" s="206"/>
      <c r="Q72" s="228"/>
      <c r="R72" s="228"/>
      <c r="S72" s="228"/>
    </row>
    <row r="73" spans="1:19" ht="13" customHeight="1">
      <c r="A73" s="50"/>
      <c r="B73" s="50"/>
      <c r="C73" s="51"/>
      <c r="D73" s="51"/>
      <c r="E73" s="51"/>
      <c r="F73" s="123" t="s">
        <v>124</v>
      </c>
      <c r="G73" s="51"/>
      <c r="H73" s="122"/>
      <c r="I73" s="50"/>
      <c r="J73" s="50"/>
      <c r="K73" s="55"/>
      <c r="L73" s="52"/>
      <c r="M73" s="172" t="str">
        <f t="shared" si="1"/>
        <v/>
      </c>
      <c r="N73" s="53">
        <v>1</v>
      </c>
      <c r="O73" s="124"/>
      <c r="P73" s="206"/>
      <c r="Q73" s="228"/>
      <c r="R73" s="228"/>
      <c r="S73" s="228"/>
    </row>
    <row r="74" spans="1:19" ht="13" customHeight="1">
      <c r="A74" s="50"/>
      <c r="B74" s="50"/>
      <c r="C74" s="51"/>
      <c r="D74" s="51"/>
      <c r="E74" s="51"/>
      <c r="F74" s="123" t="s">
        <v>124</v>
      </c>
      <c r="G74" s="51"/>
      <c r="H74" s="122"/>
      <c r="I74" s="50"/>
      <c r="J74" s="50"/>
      <c r="K74" s="55"/>
      <c r="L74" s="52"/>
      <c r="M74" s="172" t="str">
        <f t="shared" si="1"/>
        <v/>
      </c>
      <c r="N74" s="53">
        <v>1</v>
      </c>
      <c r="O74" s="124"/>
      <c r="P74" s="206"/>
      <c r="Q74" s="206"/>
      <c r="R74" s="206"/>
      <c r="S74" s="206"/>
    </row>
    <row r="75" spans="1:19" ht="13" customHeight="1">
      <c r="A75" s="50"/>
      <c r="B75" s="50"/>
      <c r="C75" s="51"/>
      <c r="D75" s="51"/>
      <c r="E75" s="51"/>
      <c r="F75" s="123" t="s">
        <v>124</v>
      </c>
      <c r="G75" s="51"/>
      <c r="H75" s="122"/>
      <c r="I75" s="50"/>
      <c r="J75" s="50"/>
      <c r="K75" s="55"/>
      <c r="L75" s="52"/>
      <c r="M75" s="172" t="str">
        <f t="shared" si="1"/>
        <v/>
      </c>
      <c r="N75" s="53">
        <v>1</v>
      </c>
      <c r="O75" s="124"/>
      <c r="P75" s="206"/>
      <c r="Q75" s="206"/>
      <c r="R75" s="206"/>
      <c r="S75" s="206"/>
    </row>
    <row r="76" spans="1:19" ht="13" customHeight="1">
      <c r="A76" s="50"/>
      <c r="B76" s="50"/>
      <c r="C76" s="51"/>
      <c r="D76" s="51"/>
      <c r="E76" s="51"/>
      <c r="F76" s="123" t="s">
        <v>124</v>
      </c>
      <c r="G76" s="51"/>
      <c r="H76" s="122"/>
      <c r="I76" s="50"/>
      <c r="J76" s="50"/>
      <c r="K76" s="55"/>
      <c r="L76" s="52"/>
      <c r="M76" s="172" t="str">
        <f t="shared" si="1"/>
        <v/>
      </c>
      <c r="N76" s="53">
        <v>1</v>
      </c>
      <c r="O76" s="124"/>
      <c r="P76" s="206"/>
      <c r="Q76" s="206"/>
      <c r="R76" s="206"/>
      <c r="S76" s="206"/>
    </row>
    <row r="77" spans="1:19" ht="13" customHeight="1">
      <c r="A77" s="50"/>
      <c r="B77" s="50"/>
      <c r="C77" s="51"/>
      <c r="D77" s="51"/>
      <c r="E77" s="51"/>
      <c r="F77" s="123" t="s">
        <v>124</v>
      </c>
      <c r="G77" s="51"/>
      <c r="H77" s="122"/>
      <c r="I77" s="50"/>
      <c r="J77" s="50"/>
      <c r="K77" s="55"/>
      <c r="L77" s="52"/>
      <c r="M77" s="172" t="str">
        <f t="shared" si="1"/>
        <v/>
      </c>
      <c r="N77" s="53">
        <v>1</v>
      </c>
      <c r="O77" s="124"/>
      <c r="P77" s="206"/>
      <c r="Q77" s="206"/>
      <c r="R77" s="206"/>
      <c r="S77" s="206"/>
    </row>
    <row r="78" spans="1:19" ht="13" customHeight="1">
      <c r="A78" s="50"/>
      <c r="B78" s="50"/>
      <c r="C78" s="51"/>
      <c r="D78" s="51"/>
      <c r="E78" s="51"/>
      <c r="F78" s="123" t="s">
        <v>124</v>
      </c>
      <c r="G78" s="51"/>
      <c r="H78" s="122"/>
      <c r="I78" s="50"/>
      <c r="J78" s="50"/>
      <c r="K78" s="55"/>
      <c r="L78" s="52"/>
      <c r="M78" s="172" t="str">
        <f t="shared" si="1"/>
        <v/>
      </c>
      <c r="N78" s="53">
        <v>1</v>
      </c>
      <c r="O78" s="124"/>
      <c r="P78" s="206"/>
      <c r="Q78" s="206"/>
      <c r="R78" s="206"/>
      <c r="S78" s="206"/>
    </row>
    <row r="79" spans="1:19" ht="13" customHeight="1">
      <c r="A79" s="50"/>
      <c r="B79" s="50"/>
      <c r="C79" s="51"/>
      <c r="D79" s="51"/>
      <c r="E79" s="51"/>
      <c r="F79" s="123" t="s">
        <v>124</v>
      </c>
      <c r="G79" s="51"/>
      <c r="H79" s="122"/>
      <c r="I79" s="50"/>
      <c r="J79" s="50"/>
      <c r="K79" s="55"/>
      <c r="L79" s="52"/>
      <c r="M79" s="172" t="str">
        <f t="shared" si="1"/>
        <v/>
      </c>
      <c r="N79" s="53">
        <v>1</v>
      </c>
      <c r="O79" s="124"/>
      <c r="P79" s="206"/>
      <c r="Q79" s="206"/>
      <c r="R79" s="206"/>
      <c r="S79" s="206"/>
    </row>
    <row r="80" spans="1:19" ht="13" customHeight="1">
      <c r="A80" s="50"/>
      <c r="B80" s="50"/>
      <c r="C80" s="51"/>
      <c r="D80" s="51"/>
      <c r="E80" s="51"/>
      <c r="F80" s="123" t="s">
        <v>124</v>
      </c>
      <c r="G80" s="51"/>
      <c r="H80" s="122"/>
      <c r="I80" s="50"/>
      <c r="J80" s="50"/>
      <c r="K80" s="55"/>
      <c r="L80" s="52"/>
      <c r="M80" s="172" t="str">
        <f t="shared" si="1"/>
        <v/>
      </c>
      <c r="N80" s="53">
        <v>1</v>
      </c>
      <c r="O80" s="124"/>
      <c r="P80" s="206"/>
      <c r="Q80" s="206"/>
      <c r="R80" s="206"/>
      <c r="S80" s="206"/>
    </row>
    <row r="81" spans="1:19" ht="13" customHeight="1">
      <c r="A81" s="50"/>
      <c r="B81" s="50"/>
      <c r="C81" s="51"/>
      <c r="D81" s="51"/>
      <c r="E81" s="51"/>
      <c r="F81" s="123" t="s">
        <v>124</v>
      </c>
      <c r="G81" s="51"/>
      <c r="H81" s="122"/>
      <c r="I81" s="50"/>
      <c r="J81" s="50"/>
      <c r="K81" s="55"/>
      <c r="L81" s="52"/>
      <c r="M81" s="172" t="str">
        <f t="shared" si="1"/>
        <v/>
      </c>
      <c r="N81" s="53">
        <v>1</v>
      </c>
      <c r="O81" s="124"/>
      <c r="P81" s="206"/>
      <c r="Q81" s="206"/>
      <c r="R81" s="206"/>
      <c r="S81" s="206"/>
    </row>
    <row r="82" spans="1:19" ht="13" customHeight="1">
      <c r="A82" s="50"/>
      <c r="B82" s="50"/>
      <c r="C82" s="51"/>
      <c r="D82" s="51"/>
      <c r="E82" s="51"/>
      <c r="F82" s="123" t="s">
        <v>124</v>
      </c>
      <c r="G82" s="51"/>
      <c r="H82" s="122"/>
      <c r="I82" s="50"/>
      <c r="J82" s="50"/>
      <c r="K82" s="55"/>
      <c r="L82" s="52"/>
      <c r="M82" s="172" t="str">
        <f t="shared" si="1"/>
        <v/>
      </c>
      <c r="N82" s="53">
        <v>1</v>
      </c>
      <c r="O82" s="124"/>
      <c r="P82" s="206"/>
      <c r="Q82" s="206"/>
      <c r="R82" s="206"/>
      <c r="S82" s="206"/>
    </row>
    <row r="83" spans="1:19" ht="13" customHeight="1">
      <c r="A83" s="50"/>
      <c r="B83" s="50"/>
      <c r="C83" s="51"/>
      <c r="D83" s="51"/>
      <c r="E83" s="51"/>
      <c r="F83" s="123" t="s">
        <v>124</v>
      </c>
      <c r="G83" s="51"/>
      <c r="H83" s="122"/>
      <c r="I83" s="50"/>
      <c r="J83" s="50"/>
      <c r="K83" s="55"/>
      <c r="L83" s="52"/>
      <c r="M83" s="172" t="str">
        <f t="shared" si="1"/>
        <v/>
      </c>
      <c r="N83" s="53">
        <v>1</v>
      </c>
      <c r="O83" s="124"/>
      <c r="P83" s="206"/>
      <c r="Q83" s="206"/>
      <c r="R83" s="206"/>
      <c r="S83" s="206"/>
    </row>
    <row r="84" spans="1:19" ht="13" customHeight="1">
      <c r="A84" s="50"/>
      <c r="B84" s="50"/>
      <c r="C84" s="51"/>
      <c r="D84" s="51"/>
      <c r="E84" s="51"/>
      <c r="F84" s="123" t="s">
        <v>124</v>
      </c>
      <c r="G84" s="51"/>
      <c r="H84" s="122"/>
      <c r="I84" s="50"/>
      <c r="J84" s="50"/>
      <c r="K84" s="55"/>
      <c r="L84" s="52"/>
      <c r="M84" s="172" t="str">
        <f t="shared" si="1"/>
        <v/>
      </c>
      <c r="N84" s="53">
        <v>1</v>
      </c>
      <c r="O84" s="124"/>
      <c r="P84" s="206"/>
      <c r="Q84" s="206"/>
      <c r="R84" s="206"/>
      <c r="S84" s="206"/>
    </row>
    <row r="85" spans="1:19" ht="13" customHeight="1">
      <c r="A85" s="50"/>
      <c r="B85" s="50"/>
      <c r="C85" s="51"/>
      <c r="D85" s="51"/>
      <c r="E85" s="51"/>
      <c r="F85" s="123" t="s">
        <v>124</v>
      </c>
      <c r="G85" s="51"/>
      <c r="H85" s="122"/>
      <c r="I85" s="50"/>
      <c r="J85" s="50"/>
      <c r="K85" s="55"/>
      <c r="L85" s="52"/>
      <c r="M85" s="172" t="str">
        <f t="shared" si="1"/>
        <v/>
      </c>
      <c r="N85" s="53">
        <v>1</v>
      </c>
      <c r="O85" s="124"/>
      <c r="P85" s="206"/>
      <c r="Q85" s="206"/>
      <c r="R85" s="206"/>
      <c r="S85" s="206"/>
    </row>
    <row r="86" spans="1:19" ht="13" customHeight="1">
      <c r="A86" s="50"/>
      <c r="B86" s="50"/>
      <c r="C86" s="51"/>
      <c r="D86" s="51"/>
      <c r="E86" s="51"/>
      <c r="F86" s="123" t="s">
        <v>124</v>
      </c>
      <c r="G86" s="51"/>
      <c r="H86" s="122"/>
      <c r="I86" s="50"/>
      <c r="J86" s="50"/>
      <c r="K86" s="55"/>
      <c r="L86" s="52"/>
      <c r="M86" s="172" t="str">
        <f t="shared" si="1"/>
        <v/>
      </c>
      <c r="N86" s="53">
        <v>1</v>
      </c>
      <c r="O86" s="124"/>
      <c r="P86" s="206"/>
      <c r="Q86" s="206"/>
      <c r="R86" s="206"/>
      <c r="S86" s="206"/>
    </row>
    <row r="87" spans="1:19" ht="13" customHeight="1">
      <c r="A87" s="50"/>
      <c r="B87" s="50"/>
      <c r="C87" s="51"/>
      <c r="D87" s="51"/>
      <c r="E87" s="51"/>
      <c r="F87" s="123" t="s">
        <v>124</v>
      </c>
      <c r="G87" s="51"/>
      <c r="H87" s="122"/>
      <c r="I87" s="50"/>
      <c r="J87" s="50"/>
      <c r="K87" s="55"/>
      <c r="L87" s="52"/>
      <c r="M87" s="172" t="str">
        <f t="shared" si="1"/>
        <v/>
      </c>
      <c r="N87" s="53">
        <v>1</v>
      </c>
      <c r="O87" s="124"/>
      <c r="P87" s="206"/>
      <c r="Q87" s="206"/>
      <c r="R87" s="206"/>
      <c r="S87" s="206"/>
    </row>
    <row r="88" spans="1:19" ht="13" customHeight="1">
      <c r="A88" s="50"/>
      <c r="B88" s="50"/>
      <c r="C88" s="51"/>
      <c r="D88" s="51"/>
      <c r="E88" s="51"/>
      <c r="F88" s="123" t="s">
        <v>124</v>
      </c>
      <c r="G88" s="51"/>
      <c r="H88" s="122"/>
      <c r="I88" s="50"/>
      <c r="J88" s="50"/>
      <c r="K88" s="55"/>
      <c r="L88" s="52"/>
      <c r="M88" s="172" t="str">
        <f t="shared" si="1"/>
        <v/>
      </c>
      <c r="N88" s="53">
        <v>1</v>
      </c>
      <c r="O88" s="124"/>
      <c r="P88" s="206"/>
      <c r="Q88" s="206"/>
      <c r="R88" s="206"/>
      <c r="S88" s="206"/>
    </row>
    <row r="89" spans="1:19" ht="13" customHeight="1">
      <c r="A89" s="50"/>
      <c r="B89" s="50"/>
      <c r="C89" s="51"/>
      <c r="D89" s="51"/>
      <c r="E89" s="51"/>
      <c r="F89" s="123" t="s">
        <v>124</v>
      </c>
      <c r="G89" s="51"/>
      <c r="H89" s="122"/>
      <c r="I89" s="50"/>
      <c r="J89" s="50"/>
      <c r="K89" s="55"/>
      <c r="L89" s="52"/>
      <c r="M89" s="172" t="str">
        <f t="shared" si="1"/>
        <v/>
      </c>
      <c r="N89" s="53">
        <v>1</v>
      </c>
      <c r="O89" s="124"/>
      <c r="P89" s="206"/>
      <c r="Q89" s="206"/>
      <c r="R89" s="206"/>
      <c r="S89" s="206"/>
    </row>
    <row r="90" spans="1:19" ht="13" customHeight="1">
      <c r="A90" s="50"/>
      <c r="B90" s="50"/>
      <c r="C90" s="51"/>
      <c r="D90" s="51"/>
      <c r="E90" s="51"/>
      <c r="F90" s="123" t="s">
        <v>124</v>
      </c>
      <c r="G90" s="51"/>
      <c r="H90" s="122"/>
      <c r="I90" s="50"/>
      <c r="J90" s="50"/>
      <c r="K90" s="55"/>
      <c r="L90" s="52"/>
      <c r="M90" s="172" t="str">
        <f t="shared" si="1"/>
        <v/>
      </c>
      <c r="N90" s="53">
        <v>1</v>
      </c>
      <c r="O90" s="124"/>
      <c r="P90" s="206"/>
      <c r="Q90" s="206"/>
      <c r="R90" s="206"/>
      <c r="S90" s="206"/>
    </row>
    <row r="91" spans="1:19" ht="13" customHeight="1">
      <c r="A91" s="50"/>
      <c r="B91" s="50"/>
      <c r="C91" s="51"/>
      <c r="D91" s="51"/>
      <c r="E91" s="51"/>
      <c r="F91" s="123" t="s">
        <v>124</v>
      </c>
      <c r="G91" s="51"/>
      <c r="H91" s="122"/>
      <c r="I91" s="50"/>
      <c r="J91" s="50"/>
      <c r="K91" s="55"/>
      <c r="L91" s="52"/>
      <c r="M91" s="172" t="str">
        <f t="shared" si="1"/>
        <v/>
      </c>
      <c r="N91" s="53">
        <v>1</v>
      </c>
      <c r="O91" s="124"/>
      <c r="P91" s="206"/>
      <c r="Q91" s="206"/>
      <c r="R91" s="206"/>
      <c r="S91" s="206"/>
    </row>
    <row r="92" spans="1:19" ht="13" customHeight="1">
      <c r="A92" s="50"/>
      <c r="B92" s="50"/>
      <c r="C92" s="51"/>
      <c r="D92" s="51"/>
      <c r="E92" s="51"/>
      <c r="F92" s="123" t="s">
        <v>124</v>
      </c>
      <c r="G92" s="51"/>
      <c r="H92" s="122"/>
      <c r="I92" s="50"/>
      <c r="J92" s="50"/>
      <c r="K92" s="55"/>
      <c r="L92" s="52"/>
      <c r="M92" s="172" t="str">
        <f t="shared" si="1"/>
        <v/>
      </c>
      <c r="N92" s="53">
        <v>1</v>
      </c>
      <c r="O92" s="124"/>
      <c r="P92" s="206"/>
      <c r="Q92" s="206"/>
      <c r="R92" s="206"/>
      <c r="S92" s="206"/>
    </row>
    <row r="93" spans="1:19" ht="13" customHeight="1">
      <c r="A93" s="50"/>
      <c r="B93" s="50"/>
      <c r="C93" s="51"/>
      <c r="D93" s="51"/>
      <c r="E93" s="51"/>
      <c r="F93" s="123" t="s">
        <v>124</v>
      </c>
      <c r="G93" s="51"/>
      <c r="H93" s="122"/>
      <c r="I93" s="50"/>
      <c r="J93" s="50"/>
      <c r="K93" s="55"/>
      <c r="L93" s="52"/>
      <c r="M93" s="172" t="str">
        <f t="shared" si="1"/>
        <v/>
      </c>
      <c r="N93" s="53">
        <v>1</v>
      </c>
      <c r="O93" s="124"/>
      <c r="P93" s="206"/>
      <c r="Q93" s="206"/>
      <c r="R93" s="206"/>
      <c r="S93" s="206"/>
    </row>
    <row r="94" spans="1:19" ht="13" customHeight="1">
      <c r="A94" s="50"/>
      <c r="B94" s="50"/>
      <c r="C94" s="51"/>
      <c r="D94" s="51"/>
      <c r="E94" s="51"/>
      <c r="F94" s="123" t="s">
        <v>124</v>
      </c>
      <c r="G94" s="51"/>
      <c r="H94" s="122"/>
      <c r="I94" s="50"/>
      <c r="J94" s="50"/>
      <c r="K94" s="55"/>
      <c r="L94" s="52"/>
      <c r="M94" s="172" t="str">
        <f t="shared" si="1"/>
        <v/>
      </c>
      <c r="N94" s="53">
        <v>1</v>
      </c>
      <c r="O94" s="124"/>
      <c r="P94" s="206"/>
      <c r="Q94" s="206"/>
      <c r="R94" s="206"/>
      <c r="S94" s="206"/>
    </row>
    <row r="95" spans="1:19" ht="13" customHeight="1">
      <c r="A95" s="50"/>
      <c r="B95" s="50"/>
      <c r="C95" s="51"/>
      <c r="D95" s="51"/>
      <c r="E95" s="51"/>
      <c r="F95" s="123" t="s">
        <v>124</v>
      </c>
      <c r="G95" s="51"/>
      <c r="H95" s="122"/>
      <c r="I95" s="50"/>
      <c r="J95" s="50"/>
      <c r="K95" s="55"/>
      <c r="L95" s="52"/>
      <c r="M95" s="172" t="str">
        <f t="shared" si="1"/>
        <v/>
      </c>
      <c r="N95" s="53">
        <v>1</v>
      </c>
      <c r="O95" s="124"/>
      <c r="P95" s="206"/>
      <c r="Q95" s="206"/>
      <c r="R95" s="206"/>
      <c r="S95" s="206"/>
    </row>
    <row r="96" spans="1:19" ht="13" customHeight="1">
      <c r="A96" s="50"/>
      <c r="B96" s="50"/>
      <c r="C96" s="51"/>
      <c r="D96" s="51"/>
      <c r="E96" s="51"/>
      <c r="F96" s="123" t="s">
        <v>124</v>
      </c>
      <c r="G96" s="51"/>
      <c r="H96" s="122"/>
      <c r="I96" s="50"/>
      <c r="J96" s="50"/>
      <c r="K96" s="55"/>
      <c r="L96" s="52"/>
      <c r="M96" s="172" t="str">
        <f t="shared" si="1"/>
        <v/>
      </c>
      <c r="N96" s="53">
        <v>1</v>
      </c>
      <c r="O96" s="124"/>
      <c r="P96" s="206"/>
      <c r="Q96" s="206"/>
      <c r="R96" s="206"/>
      <c r="S96" s="206"/>
    </row>
    <row r="97" spans="1:19" ht="13" customHeight="1">
      <c r="A97" s="50"/>
      <c r="B97" s="50"/>
      <c r="C97" s="51"/>
      <c r="D97" s="51"/>
      <c r="E97" s="51"/>
      <c r="F97" s="123" t="s">
        <v>124</v>
      </c>
      <c r="G97" s="51"/>
      <c r="H97" s="122"/>
      <c r="I97" s="50"/>
      <c r="J97" s="50"/>
      <c r="K97" s="55"/>
      <c r="L97" s="52"/>
      <c r="M97" s="172" t="str">
        <f t="shared" si="1"/>
        <v/>
      </c>
      <c r="N97" s="53">
        <v>1</v>
      </c>
      <c r="O97" s="124"/>
      <c r="P97" s="206"/>
      <c r="Q97" s="206"/>
      <c r="R97" s="206"/>
      <c r="S97" s="206"/>
    </row>
    <row r="98" spans="1:19" ht="13" customHeight="1">
      <c r="A98" s="50"/>
      <c r="B98" s="50"/>
      <c r="C98" s="51"/>
      <c r="D98" s="51"/>
      <c r="E98" s="51"/>
      <c r="F98" s="123" t="s">
        <v>124</v>
      </c>
      <c r="G98" s="51"/>
      <c r="H98" s="122"/>
      <c r="I98" s="50"/>
      <c r="J98" s="50"/>
      <c r="K98" s="55"/>
      <c r="L98" s="52"/>
      <c r="M98" s="172" t="str">
        <f t="shared" si="1"/>
        <v/>
      </c>
      <c r="N98" s="53">
        <v>1</v>
      </c>
      <c r="O98" s="124"/>
      <c r="P98" s="206"/>
      <c r="Q98" s="206"/>
      <c r="R98" s="206"/>
      <c r="S98" s="206"/>
    </row>
    <row r="99" spans="1:19" ht="13" customHeight="1">
      <c r="A99" s="50"/>
      <c r="B99" s="50"/>
      <c r="C99" s="51"/>
      <c r="D99" s="51"/>
      <c r="E99" s="51"/>
      <c r="F99" s="123" t="s">
        <v>124</v>
      </c>
      <c r="G99" s="51"/>
      <c r="H99" s="122"/>
      <c r="I99" s="50"/>
      <c r="J99" s="50"/>
      <c r="K99" s="55"/>
      <c r="L99" s="52"/>
      <c r="M99" s="172" t="str">
        <f t="shared" si="1"/>
        <v/>
      </c>
      <c r="N99" s="53">
        <v>1</v>
      </c>
      <c r="O99" s="124"/>
      <c r="P99" s="206"/>
      <c r="Q99" s="206"/>
      <c r="R99" s="206"/>
      <c r="S99" s="206"/>
    </row>
    <row r="100" spans="1:19" ht="13" customHeight="1">
      <c r="A100" s="50"/>
      <c r="B100" s="50"/>
      <c r="C100" s="51"/>
      <c r="D100" s="51"/>
      <c r="E100" s="51"/>
      <c r="F100" s="123" t="s">
        <v>124</v>
      </c>
      <c r="G100" s="51"/>
      <c r="H100" s="122"/>
      <c r="I100" s="50"/>
      <c r="J100" s="50"/>
      <c r="K100" s="55"/>
      <c r="L100" s="52"/>
      <c r="M100" s="172" t="str">
        <f t="shared" si="1"/>
        <v/>
      </c>
      <c r="N100" s="53">
        <v>1</v>
      </c>
      <c r="O100" s="124"/>
      <c r="P100" s="206"/>
      <c r="Q100" s="206"/>
      <c r="R100" s="206"/>
      <c r="S100" s="206"/>
    </row>
    <row r="101" spans="1:19" ht="13" customHeight="1">
      <c r="A101" s="50"/>
      <c r="B101" s="50"/>
      <c r="C101" s="51"/>
      <c r="D101" s="51"/>
      <c r="E101" s="51"/>
      <c r="F101" s="123" t="s">
        <v>124</v>
      </c>
      <c r="G101" s="51"/>
      <c r="H101" s="122"/>
      <c r="I101" s="50"/>
      <c r="J101" s="50"/>
      <c r="K101" s="55"/>
      <c r="L101" s="52"/>
      <c r="M101" s="172" t="str">
        <f t="shared" si="1"/>
        <v/>
      </c>
      <c r="N101" s="53">
        <v>1</v>
      </c>
      <c r="O101" s="124"/>
      <c r="P101" s="206"/>
      <c r="Q101" s="206"/>
      <c r="R101" s="206"/>
      <c r="S101" s="206"/>
    </row>
    <row r="102" spans="1:19" ht="13" customHeight="1">
      <c r="A102" s="50"/>
      <c r="B102" s="50"/>
      <c r="C102" s="51"/>
      <c r="D102" s="51"/>
      <c r="E102" s="51"/>
      <c r="F102" s="123" t="s">
        <v>124</v>
      </c>
      <c r="G102" s="51"/>
      <c r="H102" s="122"/>
      <c r="I102" s="50"/>
      <c r="J102" s="50"/>
      <c r="K102" s="55"/>
      <c r="L102" s="52"/>
      <c r="M102" s="172" t="str">
        <f t="shared" si="1"/>
        <v/>
      </c>
      <c r="N102" s="53">
        <v>1</v>
      </c>
      <c r="O102" s="124"/>
      <c r="P102" s="206"/>
      <c r="Q102" s="206"/>
      <c r="R102" s="206"/>
      <c r="S102" s="206"/>
    </row>
    <row r="103" spans="1:19" ht="13" customHeight="1">
      <c r="A103" s="50"/>
      <c r="B103" s="50"/>
      <c r="C103" s="51"/>
      <c r="D103" s="51"/>
      <c r="E103" s="51"/>
      <c r="F103" s="123" t="s">
        <v>124</v>
      </c>
      <c r="G103" s="51"/>
      <c r="H103" s="122"/>
      <c r="I103" s="50"/>
      <c r="J103" s="50"/>
      <c r="K103" s="55"/>
      <c r="L103" s="52"/>
      <c r="M103" s="172" t="str">
        <f t="shared" si="1"/>
        <v/>
      </c>
      <c r="N103" s="53">
        <v>1</v>
      </c>
      <c r="O103" s="124"/>
      <c r="P103" s="206"/>
      <c r="Q103" s="206"/>
      <c r="R103" s="206"/>
      <c r="S103" s="206"/>
    </row>
    <row r="104" spans="1:19" ht="13" customHeight="1">
      <c r="A104" s="50"/>
      <c r="B104" s="50"/>
      <c r="C104" s="51"/>
      <c r="D104" s="51"/>
      <c r="E104" s="51"/>
      <c r="F104" s="123" t="s">
        <v>124</v>
      </c>
      <c r="G104" s="51"/>
      <c r="H104" s="122"/>
      <c r="I104" s="50"/>
      <c r="J104" s="50"/>
      <c r="K104" s="55"/>
      <c r="L104" s="52"/>
      <c r="M104" s="172" t="str">
        <f t="shared" si="1"/>
        <v/>
      </c>
      <c r="N104" s="53">
        <v>1</v>
      </c>
      <c r="O104" s="124"/>
      <c r="P104" s="206"/>
      <c r="Q104" s="206"/>
      <c r="R104" s="206"/>
      <c r="S104" s="206"/>
    </row>
    <row r="105" spans="1:19" ht="13" customHeight="1">
      <c r="A105" s="50"/>
      <c r="B105" s="50"/>
      <c r="C105" s="51"/>
      <c r="D105" s="51"/>
      <c r="E105" s="51"/>
      <c r="F105" s="123" t="s">
        <v>124</v>
      </c>
      <c r="G105" s="51"/>
      <c r="H105" s="122"/>
      <c r="I105" s="50"/>
      <c r="J105" s="50"/>
      <c r="K105" s="55"/>
      <c r="L105" s="52"/>
      <c r="M105" s="172" t="str">
        <f t="shared" si="1"/>
        <v/>
      </c>
      <c r="N105" s="53">
        <v>1</v>
      </c>
      <c r="O105" s="124"/>
      <c r="P105" s="206"/>
      <c r="Q105" s="206"/>
      <c r="R105" s="206"/>
      <c r="S105" s="206"/>
    </row>
    <row r="106" spans="1:19" ht="13" customHeight="1">
      <c r="A106" s="50"/>
      <c r="B106" s="50"/>
      <c r="C106" s="51"/>
      <c r="D106" s="51"/>
      <c r="E106" s="51"/>
      <c r="F106" s="123" t="s">
        <v>124</v>
      </c>
      <c r="G106" s="51"/>
      <c r="H106" s="122"/>
      <c r="I106" s="50"/>
      <c r="J106" s="50"/>
      <c r="K106" s="55"/>
      <c r="L106" s="52"/>
      <c r="M106" s="172" t="str">
        <f t="shared" si="1"/>
        <v/>
      </c>
      <c r="N106" s="53">
        <v>1</v>
      </c>
      <c r="O106" s="124"/>
      <c r="P106" s="206"/>
      <c r="Q106" s="206"/>
      <c r="R106" s="206"/>
      <c r="S106" s="206"/>
    </row>
    <row r="107" spans="1:19" ht="13" customHeight="1">
      <c r="A107" s="50"/>
      <c r="B107" s="50"/>
      <c r="C107" s="51"/>
      <c r="D107" s="51"/>
      <c r="E107" s="51"/>
      <c r="F107" s="123" t="s">
        <v>124</v>
      </c>
      <c r="G107" s="51"/>
      <c r="H107" s="122"/>
      <c r="I107" s="50"/>
      <c r="J107" s="50"/>
      <c r="K107" s="55"/>
      <c r="L107" s="52"/>
      <c r="M107" s="172" t="str">
        <f t="shared" si="1"/>
        <v/>
      </c>
      <c r="N107" s="53">
        <v>1</v>
      </c>
      <c r="O107" s="124"/>
      <c r="P107" s="206"/>
      <c r="Q107" s="206"/>
      <c r="R107" s="206"/>
      <c r="S107" s="206"/>
    </row>
    <row r="108" spans="1:19" ht="13" customHeight="1">
      <c r="A108" s="50"/>
      <c r="B108" s="50"/>
      <c r="C108" s="51"/>
      <c r="D108" s="51"/>
      <c r="E108" s="51"/>
      <c r="F108" s="123" t="s">
        <v>124</v>
      </c>
      <c r="G108" s="51"/>
      <c r="H108" s="122"/>
      <c r="I108" s="50"/>
      <c r="J108" s="50"/>
      <c r="K108" s="55"/>
      <c r="L108" s="52"/>
      <c r="M108" s="172" t="str">
        <f t="shared" si="1"/>
        <v/>
      </c>
      <c r="N108" s="53">
        <v>1</v>
      </c>
      <c r="O108" s="124"/>
      <c r="P108" s="206"/>
      <c r="Q108" s="206"/>
      <c r="R108" s="206"/>
      <c r="S108" s="206"/>
    </row>
    <row r="109" spans="1:19" ht="13" customHeight="1">
      <c r="A109" s="50"/>
      <c r="B109" s="50"/>
      <c r="C109" s="51"/>
      <c r="D109" s="51"/>
      <c r="E109" s="51"/>
      <c r="F109" s="123" t="s">
        <v>124</v>
      </c>
      <c r="G109" s="51"/>
      <c r="H109" s="122"/>
      <c r="I109" s="50"/>
      <c r="J109" s="50"/>
      <c r="K109" s="55"/>
      <c r="L109" s="52"/>
      <c r="M109" s="172" t="str">
        <f t="shared" si="1"/>
        <v/>
      </c>
      <c r="N109" s="53">
        <v>1</v>
      </c>
      <c r="O109" s="124"/>
      <c r="P109" s="206"/>
      <c r="Q109" s="206"/>
      <c r="R109" s="206"/>
      <c r="S109" s="206"/>
    </row>
    <row r="110" spans="1:19" ht="13" customHeight="1">
      <c r="A110" s="50"/>
      <c r="B110" s="50"/>
      <c r="C110" s="51"/>
      <c r="D110" s="51"/>
      <c r="E110" s="51"/>
      <c r="F110" s="123" t="s">
        <v>124</v>
      </c>
      <c r="G110" s="51"/>
      <c r="H110" s="122"/>
      <c r="I110" s="50"/>
      <c r="J110" s="50"/>
      <c r="K110" s="55"/>
      <c r="L110" s="52"/>
      <c r="M110" s="172" t="str">
        <f t="shared" si="1"/>
        <v/>
      </c>
      <c r="N110" s="53">
        <v>1</v>
      </c>
      <c r="O110" s="124"/>
      <c r="P110" s="206"/>
      <c r="Q110" s="206"/>
      <c r="R110" s="206"/>
      <c r="S110" s="206"/>
    </row>
    <row r="111" spans="1:19" ht="13" customHeight="1">
      <c r="A111" s="50"/>
      <c r="B111" s="50"/>
      <c r="C111" s="51"/>
      <c r="D111" s="51"/>
      <c r="E111" s="51"/>
      <c r="F111" s="123" t="s">
        <v>124</v>
      </c>
      <c r="G111" s="51"/>
      <c r="H111" s="122"/>
      <c r="I111" s="50"/>
      <c r="J111" s="50"/>
      <c r="K111" s="55"/>
      <c r="L111" s="52"/>
      <c r="M111" s="172" t="str">
        <f t="shared" si="1"/>
        <v/>
      </c>
      <c r="N111" s="53">
        <v>1</v>
      </c>
      <c r="O111" s="124"/>
      <c r="P111" s="206"/>
      <c r="Q111" s="206"/>
      <c r="R111" s="206"/>
      <c r="S111" s="206"/>
    </row>
    <row r="112" spans="1:19" ht="13" customHeight="1">
      <c r="A112" s="50"/>
      <c r="B112" s="50"/>
      <c r="C112" s="51"/>
      <c r="D112" s="51"/>
      <c r="E112" s="51"/>
      <c r="F112" s="123" t="s">
        <v>124</v>
      </c>
      <c r="G112" s="51"/>
      <c r="H112" s="122"/>
      <c r="I112" s="50"/>
      <c r="J112" s="50"/>
      <c r="K112" s="55"/>
      <c r="L112" s="52"/>
      <c r="M112" s="172" t="str">
        <f t="shared" si="1"/>
        <v/>
      </c>
      <c r="N112" s="53">
        <v>1</v>
      </c>
      <c r="O112" s="124"/>
      <c r="P112" s="206"/>
      <c r="Q112" s="206"/>
      <c r="R112" s="206"/>
      <c r="S112" s="206"/>
    </row>
    <row r="113" spans="1:19" ht="13" customHeight="1">
      <c r="A113" s="50"/>
      <c r="B113" s="50"/>
      <c r="C113" s="51"/>
      <c r="D113" s="51"/>
      <c r="E113" s="51"/>
      <c r="F113" s="123" t="s">
        <v>124</v>
      </c>
      <c r="G113" s="51"/>
      <c r="H113" s="122"/>
      <c r="I113" s="50"/>
      <c r="J113" s="50"/>
      <c r="K113" s="55"/>
      <c r="L113" s="52"/>
      <c r="M113" s="172" t="str">
        <f t="shared" si="1"/>
        <v/>
      </c>
      <c r="N113" s="53">
        <v>1</v>
      </c>
      <c r="O113" s="124"/>
      <c r="P113" s="206"/>
      <c r="Q113" s="206"/>
      <c r="R113" s="206"/>
      <c r="S113" s="206"/>
    </row>
    <row r="114" spans="1:19" ht="13" customHeight="1">
      <c r="A114" s="50"/>
      <c r="B114" s="50"/>
      <c r="C114" s="51"/>
      <c r="D114" s="51"/>
      <c r="E114" s="51"/>
      <c r="F114" s="123" t="s">
        <v>124</v>
      </c>
      <c r="G114" s="51"/>
      <c r="H114" s="122"/>
      <c r="I114" s="50"/>
      <c r="J114" s="50"/>
      <c r="K114" s="55"/>
      <c r="L114" s="52"/>
      <c r="M114" s="172" t="str">
        <f t="shared" si="1"/>
        <v/>
      </c>
      <c r="N114" s="53">
        <v>1</v>
      </c>
      <c r="O114" s="124"/>
      <c r="P114" s="206"/>
      <c r="Q114" s="206"/>
      <c r="R114" s="206"/>
      <c r="S114" s="206"/>
    </row>
    <row r="115" spans="1:19" ht="13" customHeight="1">
      <c r="A115" s="50"/>
      <c r="B115" s="50"/>
      <c r="C115" s="51"/>
      <c r="D115" s="51"/>
      <c r="E115" s="51"/>
      <c r="F115" s="123" t="s">
        <v>124</v>
      </c>
      <c r="G115" s="51"/>
      <c r="H115" s="122"/>
      <c r="I115" s="50"/>
      <c r="J115" s="50"/>
      <c r="K115" s="55"/>
      <c r="L115" s="52"/>
      <c r="M115" s="172" t="str">
        <f t="shared" si="1"/>
        <v/>
      </c>
      <c r="N115" s="53">
        <v>1</v>
      </c>
      <c r="O115" s="124"/>
      <c r="P115" s="206"/>
      <c r="Q115" s="206"/>
      <c r="R115" s="206"/>
      <c r="S115" s="206"/>
    </row>
    <row r="116" spans="1:19" ht="13" customHeight="1">
      <c r="A116" s="50"/>
      <c r="B116" s="50"/>
      <c r="C116" s="51"/>
      <c r="D116" s="51"/>
      <c r="E116" s="51"/>
      <c r="F116" s="123" t="s">
        <v>124</v>
      </c>
      <c r="G116" s="51"/>
      <c r="H116" s="122"/>
      <c r="I116" s="50"/>
      <c r="J116" s="50"/>
      <c r="K116" s="55"/>
      <c r="L116" s="52"/>
      <c r="M116" s="172" t="str">
        <f t="shared" si="1"/>
        <v/>
      </c>
      <c r="N116" s="53">
        <v>1</v>
      </c>
      <c r="O116" s="124"/>
      <c r="P116" s="206"/>
      <c r="Q116" s="206"/>
      <c r="R116" s="206"/>
      <c r="S116" s="206"/>
    </row>
    <row r="117" spans="1:19" ht="13" customHeight="1">
      <c r="A117" s="50"/>
      <c r="B117" s="50"/>
      <c r="C117" s="51"/>
      <c r="D117" s="51"/>
      <c r="E117" s="51"/>
      <c r="F117" s="123" t="s">
        <v>124</v>
      </c>
      <c r="G117" s="51"/>
      <c r="H117" s="122"/>
      <c r="I117" s="50"/>
      <c r="J117" s="50"/>
      <c r="K117" s="55"/>
      <c r="L117" s="52"/>
      <c r="M117" s="172" t="str">
        <f t="shared" si="1"/>
        <v/>
      </c>
      <c r="N117" s="53">
        <v>1</v>
      </c>
      <c r="O117" s="124"/>
      <c r="P117" s="206"/>
      <c r="Q117" s="206"/>
      <c r="R117" s="206"/>
      <c r="S117" s="206"/>
    </row>
    <row r="118" spans="1:19" ht="13" customHeight="1">
      <c r="A118" s="50"/>
      <c r="B118" s="50"/>
      <c r="C118" s="51"/>
      <c r="D118" s="51"/>
      <c r="E118" s="51"/>
      <c r="F118" s="123" t="s">
        <v>124</v>
      </c>
      <c r="G118" s="51"/>
      <c r="H118" s="122"/>
      <c r="I118" s="50"/>
      <c r="J118" s="50"/>
      <c r="K118" s="55"/>
      <c r="L118" s="52"/>
      <c r="M118" s="172" t="str">
        <f t="shared" si="1"/>
        <v/>
      </c>
      <c r="N118" s="53">
        <v>1</v>
      </c>
      <c r="O118" s="124"/>
      <c r="P118" s="206"/>
      <c r="Q118" s="206"/>
      <c r="R118" s="206"/>
      <c r="S118" s="206"/>
    </row>
    <row r="119" spans="1:19" ht="13" customHeight="1">
      <c r="A119" s="50"/>
      <c r="B119" s="50"/>
      <c r="C119" s="51"/>
      <c r="D119" s="51"/>
      <c r="E119" s="51"/>
      <c r="F119" s="123" t="s">
        <v>124</v>
      </c>
      <c r="G119" s="51"/>
      <c r="H119" s="122"/>
      <c r="I119" s="50"/>
      <c r="J119" s="50"/>
      <c r="K119" s="55"/>
      <c r="L119" s="52"/>
      <c r="M119" s="172" t="str">
        <f t="shared" si="1"/>
        <v/>
      </c>
      <c r="N119" s="53">
        <v>1</v>
      </c>
      <c r="O119" s="124"/>
      <c r="P119" s="206"/>
      <c r="Q119" s="206"/>
      <c r="R119" s="206"/>
      <c r="S119" s="206"/>
    </row>
    <row r="120" spans="1:19" ht="13" customHeight="1">
      <c r="A120" s="50"/>
      <c r="B120" s="50"/>
      <c r="C120" s="51"/>
      <c r="D120" s="51"/>
      <c r="E120" s="51"/>
      <c r="F120" s="123" t="s">
        <v>124</v>
      </c>
      <c r="G120" s="51"/>
      <c r="H120" s="122"/>
      <c r="I120" s="50"/>
      <c r="J120" s="50"/>
      <c r="K120" s="55"/>
      <c r="L120" s="52"/>
      <c r="M120" s="172" t="str">
        <f t="shared" si="1"/>
        <v/>
      </c>
      <c r="N120" s="53">
        <v>1</v>
      </c>
      <c r="O120" s="124"/>
      <c r="P120" s="206"/>
      <c r="Q120" s="206"/>
      <c r="R120" s="206"/>
      <c r="S120" s="206"/>
    </row>
    <row r="121" spans="1:19" ht="13" customHeight="1">
      <c r="A121" s="50"/>
      <c r="B121" s="50"/>
      <c r="C121" s="51"/>
      <c r="D121" s="51"/>
      <c r="E121" s="51"/>
      <c r="F121" s="123" t="s">
        <v>124</v>
      </c>
      <c r="G121" s="51"/>
      <c r="H121" s="122"/>
      <c r="I121" s="50"/>
      <c r="J121" s="50"/>
      <c r="K121" s="55"/>
      <c r="L121" s="52"/>
      <c r="M121" s="172" t="str">
        <f t="shared" si="1"/>
        <v/>
      </c>
      <c r="N121" s="53">
        <v>1</v>
      </c>
      <c r="O121" s="124"/>
      <c r="P121" s="206"/>
      <c r="Q121" s="206"/>
      <c r="R121" s="206"/>
      <c r="S121" s="206"/>
    </row>
    <row r="122" spans="1:19" ht="13" customHeight="1">
      <c r="A122" s="50"/>
      <c r="B122" s="50"/>
      <c r="C122" s="51"/>
      <c r="D122" s="51"/>
      <c r="E122" s="51"/>
      <c r="F122" s="123" t="s">
        <v>124</v>
      </c>
      <c r="G122" s="51"/>
      <c r="H122" s="122"/>
      <c r="I122" s="50"/>
      <c r="J122" s="50"/>
      <c r="K122" s="55"/>
      <c r="L122" s="52"/>
      <c r="M122" s="172" t="str">
        <f t="shared" si="1"/>
        <v/>
      </c>
      <c r="N122" s="53">
        <v>1</v>
      </c>
      <c r="O122" s="124"/>
      <c r="P122" s="206"/>
      <c r="Q122" s="206"/>
      <c r="R122" s="206"/>
      <c r="S122" s="206"/>
    </row>
    <row r="123" spans="1:19" ht="13" customHeight="1">
      <c r="A123" s="50"/>
      <c r="B123" s="50"/>
      <c r="C123" s="51"/>
      <c r="D123" s="51"/>
      <c r="E123" s="51"/>
      <c r="F123" s="123" t="s">
        <v>124</v>
      </c>
      <c r="G123" s="51"/>
      <c r="H123" s="122"/>
      <c r="I123" s="50"/>
      <c r="J123" s="50"/>
      <c r="K123" s="55"/>
      <c r="L123" s="52"/>
      <c r="M123" s="172" t="str">
        <f t="shared" si="1"/>
        <v/>
      </c>
      <c r="N123" s="53">
        <v>1</v>
      </c>
      <c r="O123" s="124"/>
      <c r="P123" s="206"/>
      <c r="Q123" s="206"/>
      <c r="R123" s="206"/>
      <c r="S123" s="206"/>
    </row>
    <row r="124" spans="1:19" ht="13" customHeight="1">
      <c r="A124" s="50"/>
      <c r="B124" s="50"/>
      <c r="C124" s="51"/>
      <c r="D124" s="51"/>
      <c r="E124" s="51"/>
      <c r="F124" s="123" t="s">
        <v>124</v>
      </c>
      <c r="G124" s="51"/>
      <c r="H124" s="122"/>
      <c r="I124" s="50"/>
      <c r="J124" s="50"/>
      <c r="K124" s="55"/>
      <c r="L124" s="52"/>
      <c r="M124" s="172" t="str">
        <f t="shared" si="1"/>
        <v/>
      </c>
      <c r="N124" s="53">
        <v>1</v>
      </c>
      <c r="O124" s="124"/>
      <c r="P124" s="206"/>
      <c r="Q124" s="206"/>
      <c r="R124" s="206"/>
      <c r="S124" s="206"/>
    </row>
    <row r="125" spans="1:19" ht="13" customHeight="1">
      <c r="A125" s="50"/>
      <c r="B125" s="50"/>
      <c r="C125" s="51"/>
      <c r="D125" s="51"/>
      <c r="E125" s="51"/>
      <c r="F125" s="123" t="s">
        <v>124</v>
      </c>
      <c r="G125" s="51"/>
      <c r="H125" s="122"/>
      <c r="I125" s="50"/>
      <c r="J125" s="50"/>
      <c r="K125" s="55"/>
      <c r="L125" s="52"/>
      <c r="M125" s="172" t="str">
        <f t="shared" si="1"/>
        <v/>
      </c>
      <c r="N125" s="53">
        <v>1</v>
      </c>
      <c r="O125" s="124"/>
      <c r="P125" s="206"/>
      <c r="Q125" s="206"/>
      <c r="R125" s="206"/>
      <c r="S125" s="206"/>
    </row>
    <row r="126" spans="1:19" ht="13" customHeight="1">
      <c r="A126" s="50"/>
      <c r="B126" s="50"/>
      <c r="C126" s="51"/>
      <c r="D126" s="51"/>
      <c r="E126" s="51"/>
      <c r="F126" s="123" t="s">
        <v>124</v>
      </c>
      <c r="G126" s="51"/>
      <c r="H126" s="122"/>
      <c r="I126" s="50"/>
      <c r="J126" s="50"/>
      <c r="K126" s="55"/>
      <c r="L126" s="52"/>
      <c r="M126" s="172" t="str">
        <f t="shared" si="1"/>
        <v/>
      </c>
      <c r="N126" s="53">
        <v>1</v>
      </c>
      <c r="O126" s="124"/>
      <c r="P126" s="206"/>
      <c r="Q126" s="206"/>
      <c r="R126" s="206"/>
      <c r="S126" s="206"/>
    </row>
    <row r="127" spans="1:19" ht="13" customHeight="1">
      <c r="A127" s="50"/>
      <c r="B127" s="50"/>
      <c r="C127" s="51"/>
      <c r="D127" s="51"/>
      <c r="E127" s="51"/>
      <c r="F127" s="123" t="s">
        <v>124</v>
      </c>
      <c r="G127" s="51"/>
      <c r="H127" s="122"/>
      <c r="I127" s="50"/>
      <c r="J127" s="50"/>
      <c r="K127" s="55"/>
      <c r="L127" s="52"/>
      <c r="M127" s="172" t="str">
        <f t="shared" si="1"/>
        <v/>
      </c>
      <c r="N127" s="53">
        <v>1</v>
      </c>
      <c r="O127" s="124"/>
      <c r="P127" s="206"/>
      <c r="Q127" s="206"/>
      <c r="R127" s="206"/>
      <c r="S127" s="206"/>
    </row>
    <row r="128" spans="1:19" ht="13" customHeight="1">
      <c r="A128" s="50"/>
      <c r="B128" s="50"/>
      <c r="C128" s="51"/>
      <c r="D128" s="51"/>
      <c r="E128" s="51"/>
      <c r="F128" s="123" t="s">
        <v>124</v>
      </c>
      <c r="G128" s="51"/>
      <c r="H128" s="122"/>
      <c r="I128" s="50"/>
      <c r="J128" s="50"/>
      <c r="K128" s="55"/>
      <c r="L128" s="52"/>
      <c r="M128" s="172" t="str">
        <f t="shared" si="1"/>
        <v/>
      </c>
      <c r="N128" s="53">
        <v>1</v>
      </c>
      <c r="O128" s="124"/>
      <c r="P128" s="206"/>
      <c r="Q128" s="206"/>
      <c r="R128" s="206"/>
      <c r="S128" s="206"/>
    </row>
    <row r="129" spans="1:19" ht="13" customHeight="1">
      <c r="A129" s="50"/>
      <c r="B129" s="50"/>
      <c r="C129" s="51"/>
      <c r="D129" s="51"/>
      <c r="E129" s="51"/>
      <c r="F129" s="123" t="s">
        <v>124</v>
      </c>
      <c r="G129" s="51"/>
      <c r="H129" s="122"/>
      <c r="I129" s="50"/>
      <c r="J129" s="50"/>
      <c r="K129" s="55"/>
      <c r="L129" s="52"/>
      <c r="M129" s="172" t="str">
        <f t="shared" si="1"/>
        <v/>
      </c>
      <c r="N129" s="53">
        <v>1</v>
      </c>
      <c r="O129" s="124"/>
      <c r="P129" s="206"/>
      <c r="Q129" s="206"/>
      <c r="R129" s="206"/>
      <c r="S129" s="206"/>
    </row>
    <row r="130" spans="1:19" ht="13" customHeight="1">
      <c r="A130" s="50"/>
      <c r="B130" s="50"/>
      <c r="C130" s="51"/>
      <c r="D130" s="51"/>
      <c r="E130" s="51"/>
      <c r="F130" s="123" t="s">
        <v>124</v>
      </c>
      <c r="G130" s="51"/>
      <c r="H130" s="122"/>
      <c r="I130" s="50"/>
      <c r="J130" s="50"/>
      <c r="K130" s="55"/>
      <c r="L130" s="52"/>
      <c r="M130" s="172" t="str">
        <f t="shared" si="1"/>
        <v/>
      </c>
      <c r="N130" s="53">
        <v>1</v>
      </c>
      <c r="O130" s="124"/>
      <c r="P130" s="206"/>
      <c r="Q130" s="206"/>
      <c r="R130" s="206"/>
      <c r="S130" s="206"/>
    </row>
    <row r="131" spans="1:19" ht="13" customHeight="1">
      <c r="A131" s="50"/>
      <c r="B131" s="50"/>
      <c r="C131" s="51"/>
      <c r="D131" s="51"/>
      <c r="E131" s="51"/>
      <c r="F131" s="123" t="s">
        <v>124</v>
      </c>
      <c r="G131" s="51"/>
      <c r="H131" s="122"/>
      <c r="I131" s="50"/>
      <c r="J131" s="50"/>
      <c r="K131" s="55"/>
      <c r="L131" s="52"/>
      <c r="M131" s="172" t="str">
        <f t="shared" ref="M131:M194" si="2">IF($I131="Dry",$H131*10,IF(NOT(ISBLANK($K131)),ROUNDDOWN((($H131/$K131)*1000)/15,0),""))</f>
        <v/>
      </c>
      <c r="N131" s="53">
        <v>1</v>
      </c>
      <c r="O131" s="124"/>
      <c r="P131" s="206"/>
      <c r="Q131" s="206"/>
      <c r="R131" s="206"/>
      <c r="S131" s="206"/>
    </row>
    <row r="132" spans="1:19" ht="13" customHeight="1">
      <c r="A132" s="50"/>
      <c r="B132" s="50"/>
      <c r="C132" s="51"/>
      <c r="D132" s="51"/>
      <c r="E132" s="51"/>
      <c r="F132" s="123" t="s">
        <v>124</v>
      </c>
      <c r="G132" s="51"/>
      <c r="H132" s="122"/>
      <c r="I132" s="50"/>
      <c r="J132" s="50"/>
      <c r="K132" s="55"/>
      <c r="L132" s="52"/>
      <c r="M132" s="172" t="str">
        <f t="shared" si="2"/>
        <v/>
      </c>
      <c r="N132" s="53">
        <v>1</v>
      </c>
      <c r="O132" s="124"/>
      <c r="P132" s="206"/>
      <c r="Q132" s="206"/>
      <c r="R132" s="206"/>
      <c r="S132" s="206"/>
    </row>
    <row r="133" spans="1:19" ht="13" customHeight="1">
      <c r="A133" s="50"/>
      <c r="B133" s="50"/>
      <c r="C133" s="51"/>
      <c r="D133" s="51"/>
      <c r="E133" s="51"/>
      <c r="F133" s="123" t="s">
        <v>124</v>
      </c>
      <c r="G133" s="51"/>
      <c r="H133" s="122"/>
      <c r="I133" s="50"/>
      <c r="J133" s="50"/>
      <c r="K133" s="55"/>
      <c r="L133" s="52"/>
      <c r="M133" s="172" t="str">
        <f t="shared" si="2"/>
        <v/>
      </c>
      <c r="N133" s="53">
        <v>1</v>
      </c>
      <c r="O133" s="124"/>
      <c r="P133" s="206"/>
      <c r="Q133" s="206"/>
      <c r="R133" s="206"/>
      <c r="S133" s="206"/>
    </row>
    <row r="134" spans="1:19" ht="13" customHeight="1">
      <c r="A134" s="50"/>
      <c r="B134" s="50"/>
      <c r="C134" s="51"/>
      <c r="D134" s="51"/>
      <c r="E134" s="51"/>
      <c r="F134" s="123" t="s">
        <v>124</v>
      </c>
      <c r="G134" s="51"/>
      <c r="H134" s="122"/>
      <c r="I134" s="50"/>
      <c r="J134" s="50"/>
      <c r="K134" s="55"/>
      <c r="L134" s="52"/>
      <c r="M134" s="172" t="str">
        <f t="shared" si="2"/>
        <v/>
      </c>
      <c r="N134" s="53">
        <v>1</v>
      </c>
      <c r="O134" s="124"/>
      <c r="P134" s="206"/>
      <c r="Q134" s="206"/>
      <c r="R134" s="206"/>
      <c r="S134" s="206"/>
    </row>
    <row r="135" spans="1:19" ht="13" customHeight="1">
      <c r="A135" s="50"/>
      <c r="B135" s="50"/>
      <c r="C135" s="51"/>
      <c r="D135" s="51"/>
      <c r="E135" s="51"/>
      <c r="F135" s="123" t="s">
        <v>124</v>
      </c>
      <c r="G135" s="51"/>
      <c r="H135" s="122"/>
      <c r="I135" s="50"/>
      <c r="J135" s="50"/>
      <c r="K135" s="55"/>
      <c r="L135" s="52"/>
      <c r="M135" s="172" t="str">
        <f t="shared" si="2"/>
        <v/>
      </c>
      <c r="N135" s="53">
        <v>1</v>
      </c>
      <c r="O135" s="124"/>
      <c r="P135" s="206"/>
      <c r="Q135" s="206"/>
      <c r="R135" s="206"/>
      <c r="S135" s="206"/>
    </row>
    <row r="136" spans="1:19" ht="13" customHeight="1">
      <c r="A136" s="50"/>
      <c r="B136" s="50"/>
      <c r="C136" s="51"/>
      <c r="D136" s="51"/>
      <c r="E136" s="51"/>
      <c r="F136" s="123" t="s">
        <v>124</v>
      </c>
      <c r="G136" s="51"/>
      <c r="H136" s="122"/>
      <c r="I136" s="50"/>
      <c r="J136" s="50"/>
      <c r="K136" s="55"/>
      <c r="L136" s="52"/>
      <c r="M136" s="172" t="str">
        <f t="shared" si="2"/>
        <v/>
      </c>
      <c r="N136" s="53">
        <v>1</v>
      </c>
      <c r="O136" s="124"/>
      <c r="P136" s="206"/>
      <c r="Q136" s="206"/>
      <c r="R136" s="206"/>
      <c r="S136" s="206"/>
    </row>
    <row r="137" spans="1:19" ht="13" customHeight="1">
      <c r="A137" s="50"/>
      <c r="B137" s="50"/>
      <c r="C137" s="51"/>
      <c r="D137" s="51"/>
      <c r="E137" s="51"/>
      <c r="F137" s="123" t="s">
        <v>124</v>
      </c>
      <c r="G137" s="51"/>
      <c r="H137" s="122"/>
      <c r="I137" s="50"/>
      <c r="J137" s="50"/>
      <c r="K137" s="55"/>
      <c r="L137" s="52"/>
      <c r="M137" s="172" t="str">
        <f t="shared" si="2"/>
        <v/>
      </c>
      <c r="N137" s="53">
        <v>1</v>
      </c>
      <c r="O137" s="124"/>
      <c r="P137" s="206"/>
      <c r="Q137" s="206"/>
      <c r="R137" s="206"/>
      <c r="S137" s="206"/>
    </row>
    <row r="138" spans="1:19" ht="13" customHeight="1">
      <c r="A138" s="50"/>
      <c r="B138" s="50"/>
      <c r="C138" s="51"/>
      <c r="D138" s="51"/>
      <c r="E138" s="51"/>
      <c r="F138" s="123" t="s">
        <v>124</v>
      </c>
      <c r="G138" s="51"/>
      <c r="H138" s="122"/>
      <c r="I138" s="50"/>
      <c r="J138" s="50"/>
      <c r="K138" s="55"/>
      <c r="L138" s="52"/>
      <c r="M138" s="172" t="str">
        <f t="shared" si="2"/>
        <v/>
      </c>
      <c r="N138" s="53">
        <v>1</v>
      </c>
      <c r="O138" s="124"/>
      <c r="P138" s="206"/>
      <c r="Q138" s="206"/>
      <c r="R138" s="206"/>
      <c r="S138" s="206"/>
    </row>
    <row r="139" spans="1:19" ht="13" customHeight="1">
      <c r="A139" s="50"/>
      <c r="B139" s="50"/>
      <c r="C139" s="51"/>
      <c r="D139" s="51"/>
      <c r="E139" s="51"/>
      <c r="F139" s="123" t="s">
        <v>124</v>
      </c>
      <c r="G139" s="51"/>
      <c r="H139" s="122"/>
      <c r="I139" s="50"/>
      <c r="J139" s="50"/>
      <c r="K139" s="55"/>
      <c r="L139" s="52"/>
      <c r="M139" s="172" t="str">
        <f t="shared" si="2"/>
        <v/>
      </c>
      <c r="N139" s="53">
        <v>1</v>
      </c>
      <c r="O139" s="124"/>
      <c r="P139" s="206"/>
      <c r="Q139" s="206"/>
      <c r="R139" s="206"/>
      <c r="S139" s="206"/>
    </row>
    <row r="140" spans="1:19" ht="13" customHeight="1">
      <c r="A140" s="50"/>
      <c r="B140" s="50"/>
      <c r="C140" s="51"/>
      <c r="D140" s="51"/>
      <c r="E140" s="51"/>
      <c r="F140" s="123" t="s">
        <v>124</v>
      </c>
      <c r="G140" s="51"/>
      <c r="H140" s="122"/>
      <c r="I140" s="50"/>
      <c r="J140" s="50"/>
      <c r="K140" s="55"/>
      <c r="L140" s="52"/>
      <c r="M140" s="172" t="str">
        <f t="shared" si="2"/>
        <v/>
      </c>
      <c r="N140" s="53">
        <v>1</v>
      </c>
      <c r="O140" s="124"/>
      <c r="P140" s="206"/>
      <c r="Q140" s="206"/>
      <c r="R140" s="206"/>
      <c r="S140" s="206"/>
    </row>
    <row r="141" spans="1:19" ht="13" customHeight="1">
      <c r="A141" s="50"/>
      <c r="B141" s="50"/>
      <c r="C141" s="51"/>
      <c r="D141" s="51"/>
      <c r="E141" s="51"/>
      <c r="F141" s="123" t="s">
        <v>124</v>
      </c>
      <c r="G141" s="51"/>
      <c r="H141" s="122"/>
      <c r="I141" s="50"/>
      <c r="J141" s="50"/>
      <c r="K141" s="55"/>
      <c r="L141" s="52"/>
      <c r="M141" s="172" t="str">
        <f t="shared" si="2"/>
        <v/>
      </c>
      <c r="N141" s="53">
        <v>1</v>
      </c>
      <c r="O141" s="124"/>
      <c r="P141" s="206"/>
      <c r="Q141" s="206"/>
      <c r="R141" s="206"/>
      <c r="S141" s="206"/>
    </row>
    <row r="142" spans="1:19" ht="13" customHeight="1">
      <c r="A142" s="50"/>
      <c r="B142" s="50"/>
      <c r="C142" s="51"/>
      <c r="D142" s="51"/>
      <c r="E142" s="51"/>
      <c r="F142" s="123" t="s">
        <v>124</v>
      </c>
      <c r="G142" s="51"/>
      <c r="H142" s="122"/>
      <c r="I142" s="50"/>
      <c r="J142" s="50"/>
      <c r="K142" s="55"/>
      <c r="L142" s="52"/>
      <c r="M142" s="172" t="str">
        <f t="shared" si="2"/>
        <v/>
      </c>
      <c r="N142" s="53">
        <v>1</v>
      </c>
      <c r="O142" s="124"/>
      <c r="P142" s="206"/>
      <c r="Q142" s="206"/>
      <c r="R142" s="206"/>
      <c r="S142" s="206"/>
    </row>
    <row r="143" spans="1:19" ht="13" customHeight="1">
      <c r="A143" s="50"/>
      <c r="B143" s="50"/>
      <c r="C143" s="51"/>
      <c r="D143" s="51"/>
      <c r="E143" s="51"/>
      <c r="F143" s="123" t="s">
        <v>124</v>
      </c>
      <c r="G143" s="51"/>
      <c r="H143" s="122"/>
      <c r="I143" s="50"/>
      <c r="J143" s="50"/>
      <c r="K143" s="55"/>
      <c r="L143" s="52"/>
      <c r="M143" s="172" t="str">
        <f t="shared" si="2"/>
        <v/>
      </c>
      <c r="N143" s="53">
        <v>1</v>
      </c>
      <c r="O143" s="124"/>
      <c r="P143" s="206"/>
      <c r="Q143" s="206"/>
      <c r="R143" s="206"/>
      <c r="S143" s="206"/>
    </row>
    <row r="144" spans="1:19" ht="13" customHeight="1">
      <c r="A144" s="50"/>
      <c r="B144" s="50"/>
      <c r="C144" s="51"/>
      <c r="D144" s="51"/>
      <c r="E144" s="51"/>
      <c r="F144" s="123" t="s">
        <v>124</v>
      </c>
      <c r="G144" s="51"/>
      <c r="H144" s="122"/>
      <c r="I144" s="50"/>
      <c r="J144" s="50"/>
      <c r="K144" s="55"/>
      <c r="L144" s="52"/>
      <c r="M144" s="172" t="str">
        <f t="shared" si="2"/>
        <v/>
      </c>
      <c r="N144" s="53">
        <v>1</v>
      </c>
      <c r="O144" s="124"/>
      <c r="P144" s="206"/>
      <c r="Q144" s="206"/>
      <c r="R144" s="206"/>
      <c r="S144" s="206"/>
    </row>
    <row r="145" spans="1:19" ht="13" customHeight="1">
      <c r="A145" s="50"/>
      <c r="B145" s="50"/>
      <c r="C145" s="51"/>
      <c r="D145" s="51"/>
      <c r="E145" s="51"/>
      <c r="F145" s="123" t="s">
        <v>124</v>
      </c>
      <c r="G145" s="51"/>
      <c r="H145" s="122"/>
      <c r="I145" s="50"/>
      <c r="J145" s="50"/>
      <c r="K145" s="55"/>
      <c r="L145" s="52"/>
      <c r="M145" s="172" t="str">
        <f t="shared" si="2"/>
        <v/>
      </c>
      <c r="N145" s="53">
        <v>1</v>
      </c>
      <c r="O145" s="124"/>
      <c r="P145" s="206"/>
      <c r="Q145" s="206"/>
      <c r="R145" s="206"/>
      <c r="S145" s="206"/>
    </row>
    <row r="146" spans="1:19" ht="13" customHeight="1">
      <c r="A146" s="50"/>
      <c r="B146" s="50"/>
      <c r="C146" s="51"/>
      <c r="D146" s="51"/>
      <c r="E146" s="51"/>
      <c r="F146" s="123" t="s">
        <v>124</v>
      </c>
      <c r="G146" s="51"/>
      <c r="H146" s="122"/>
      <c r="I146" s="50"/>
      <c r="J146" s="50"/>
      <c r="K146" s="55"/>
      <c r="L146" s="52"/>
      <c r="M146" s="172" t="str">
        <f t="shared" si="2"/>
        <v/>
      </c>
      <c r="N146" s="53">
        <v>1</v>
      </c>
      <c r="O146" s="124"/>
      <c r="P146" s="206"/>
      <c r="Q146" s="206"/>
      <c r="R146" s="206"/>
      <c r="S146" s="206"/>
    </row>
    <row r="147" spans="1:19" ht="13" customHeight="1">
      <c r="A147" s="50"/>
      <c r="B147" s="50"/>
      <c r="C147" s="51"/>
      <c r="D147" s="51"/>
      <c r="E147" s="51"/>
      <c r="F147" s="123" t="s">
        <v>124</v>
      </c>
      <c r="G147" s="51"/>
      <c r="H147" s="122"/>
      <c r="I147" s="50"/>
      <c r="J147" s="50"/>
      <c r="K147" s="55"/>
      <c r="L147" s="52"/>
      <c r="M147" s="172" t="str">
        <f t="shared" si="2"/>
        <v/>
      </c>
      <c r="N147" s="53">
        <v>1</v>
      </c>
      <c r="O147" s="124"/>
      <c r="P147" s="206"/>
      <c r="Q147" s="206"/>
      <c r="R147" s="206"/>
      <c r="S147" s="206"/>
    </row>
    <row r="148" spans="1:19" ht="13" customHeight="1">
      <c r="A148" s="50"/>
      <c r="B148" s="50"/>
      <c r="C148" s="51"/>
      <c r="D148" s="51"/>
      <c r="E148" s="51"/>
      <c r="F148" s="123" t="s">
        <v>124</v>
      </c>
      <c r="G148" s="51"/>
      <c r="H148" s="122"/>
      <c r="I148" s="50"/>
      <c r="J148" s="50"/>
      <c r="K148" s="55"/>
      <c r="L148" s="52"/>
      <c r="M148" s="172" t="str">
        <f t="shared" si="2"/>
        <v/>
      </c>
      <c r="N148" s="53">
        <v>1</v>
      </c>
      <c r="O148" s="124"/>
      <c r="P148" s="206"/>
      <c r="Q148" s="206"/>
      <c r="R148" s="206"/>
      <c r="S148" s="206"/>
    </row>
    <row r="149" spans="1:19" ht="13" customHeight="1">
      <c r="A149" s="50"/>
      <c r="B149" s="50"/>
      <c r="C149" s="51"/>
      <c r="D149" s="51"/>
      <c r="E149" s="51"/>
      <c r="F149" s="123" t="s">
        <v>124</v>
      </c>
      <c r="G149" s="51"/>
      <c r="H149" s="122"/>
      <c r="I149" s="50"/>
      <c r="J149" s="50"/>
      <c r="K149" s="55"/>
      <c r="L149" s="52"/>
      <c r="M149" s="172" t="str">
        <f t="shared" si="2"/>
        <v/>
      </c>
      <c r="N149" s="53">
        <v>1</v>
      </c>
      <c r="O149" s="124"/>
      <c r="P149" s="206"/>
      <c r="Q149" s="206"/>
      <c r="R149" s="206"/>
      <c r="S149" s="206"/>
    </row>
    <row r="150" spans="1:19" ht="13" customHeight="1">
      <c r="A150" s="50"/>
      <c r="B150" s="50"/>
      <c r="C150" s="51"/>
      <c r="D150" s="51"/>
      <c r="E150" s="51"/>
      <c r="F150" s="123" t="s">
        <v>124</v>
      </c>
      <c r="G150" s="51"/>
      <c r="H150" s="122"/>
      <c r="I150" s="50"/>
      <c r="J150" s="50"/>
      <c r="K150" s="55"/>
      <c r="L150" s="52"/>
      <c r="M150" s="172" t="str">
        <f t="shared" si="2"/>
        <v/>
      </c>
      <c r="N150" s="53">
        <v>1</v>
      </c>
      <c r="O150" s="124"/>
      <c r="P150" s="206"/>
      <c r="Q150" s="206"/>
      <c r="R150" s="206"/>
      <c r="S150" s="206"/>
    </row>
    <row r="151" spans="1:19" ht="13" customHeight="1">
      <c r="A151" s="50"/>
      <c r="B151" s="50"/>
      <c r="C151" s="51"/>
      <c r="D151" s="51"/>
      <c r="E151" s="51"/>
      <c r="F151" s="123" t="s">
        <v>124</v>
      </c>
      <c r="G151" s="51"/>
      <c r="H151" s="122"/>
      <c r="I151" s="50"/>
      <c r="J151" s="50"/>
      <c r="K151" s="55"/>
      <c r="L151" s="52"/>
      <c r="M151" s="172" t="str">
        <f t="shared" si="2"/>
        <v/>
      </c>
      <c r="N151" s="53">
        <v>1</v>
      </c>
      <c r="O151" s="124"/>
      <c r="P151" s="206"/>
      <c r="Q151" s="206"/>
      <c r="R151" s="206"/>
      <c r="S151" s="206"/>
    </row>
    <row r="152" spans="1:19" ht="13" customHeight="1">
      <c r="A152" s="50"/>
      <c r="B152" s="50"/>
      <c r="C152" s="51"/>
      <c r="D152" s="51"/>
      <c r="E152" s="51"/>
      <c r="F152" s="123" t="s">
        <v>124</v>
      </c>
      <c r="G152" s="51"/>
      <c r="H152" s="122"/>
      <c r="I152" s="50"/>
      <c r="J152" s="50"/>
      <c r="K152" s="55"/>
      <c r="L152" s="52"/>
      <c r="M152" s="172" t="str">
        <f t="shared" si="2"/>
        <v/>
      </c>
      <c r="N152" s="53">
        <v>1</v>
      </c>
      <c r="O152" s="124"/>
      <c r="P152" s="206"/>
      <c r="Q152" s="206"/>
      <c r="R152" s="206"/>
      <c r="S152" s="206"/>
    </row>
    <row r="153" spans="1:19" ht="13" customHeight="1">
      <c r="A153" s="50"/>
      <c r="B153" s="50"/>
      <c r="C153" s="51"/>
      <c r="D153" s="51"/>
      <c r="E153" s="51"/>
      <c r="F153" s="123" t="s">
        <v>124</v>
      </c>
      <c r="G153" s="51"/>
      <c r="H153" s="122"/>
      <c r="I153" s="50"/>
      <c r="J153" s="50"/>
      <c r="K153" s="55"/>
      <c r="L153" s="52"/>
      <c r="M153" s="172" t="str">
        <f t="shared" si="2"/>
        <v/>
      </c>
      <c r="N153" s="53">
        <v>1</v>
      </c>
      <c r="O153" s="124"/>
      <c r="P153" s="206"/>
      <c r="Q153" s="206"/>
      <c r="R153" s="206"/>
      <c r="S153" s="206"/>
    </row>
    <row r="154" spans="1:19" ht="13" customHeight="1">
      <c r="A154" s="50"/>
      <c r="B154" s="50"/>
      <c r="C154" s="51"/>
      <c r="D154" s="51"/>
      <c r="E154" s="51"/>
      <c r="F154" s="123" t="s">
        <v>124</v>
      </c>
      <c r="G154" s="51"/>
      <c r="H154" s="122"/>
      <c r="I154" s="50"/>
      <c r="J154" s="50"/>
      <c r="K154" s="55"/>
      <c r="L154" s="52"/>
      <c r="M154" s="172" t="str">
        <f t="shared" si="2"/>
        <v/>
      </c>
      <c r="N154" s="53">
        <v>1</v>
      </c>
      <c r="O154" s="124"/>
      <c r="P154" s="206"/>
      <c r="Q154" s="206"/>
      <c r="R154" s="206"/>
      <c r="S154" s="206"/>
    </row>
    <row r="155" spans="1:19" ht="13" customHeight="1">
      <c r="A155" s="50"/>
      <c r="B155" s="50"/>
      <c r="C155" s="51"/>
      <c r="D155" s="51"/>
      <c r="E155" s="51"/>
      <c r="F155" s="123" t="s">
        <v>124</v>
      </c>
      <c r="G155" s="51"/>
      <c r="H155" s="122"/>
      <c r="I155" s="50"/>
      <c r="J155" s="50"/>
      <c r="K155" s="55"/>
      <c r="L155" s="52"/>
      <c r="M155" s="172" t="str">
        <f t="shared" si="2"/>
        <v/>
      </c>
      <c r="N155" s="53">
        <v>1</v>
      </c>
      <c r="O155" s="124"/>
      <c r="P155" s="206"/>
      <c r="Q155" s="206"/>
      <c r="R155" s="206"/>
      <c r="S155" s="206"/>
    </row>
    <row r="156" spans="1:19" ht="13" customHeight="1">
      <c r="A156" s="50"/>
      <c r="B156" s="50"/>
      <c r="C156" s="51"/>
      <c r="D156" s="51"/>
      <c r="E156" s="51"/>
      <c r="F156" s="123" t="s">
        <v>124</v>
      </c>
      <c r="G156" s="51"/>
      <c r="H156" s="122"/>
      <c r="I156" s="50"/>
      <c r="J156" s="50"/>
      <c r="K156" s="55"/>
      <c r="L156" s="52"/>
      <c r="M156" s="172" t="str">
        <f t="shared" si="2"/>
        <v/>
      </c>
      <c r="N156" s="53">
        <v>1</v>
      </c>
      <c r="O156" s="124"/>
      <c r="P156" s="206"/>
      <c r="Q156" s="206"/>
      <c r="R156" s="206"/>
      <c r="S156" s="206"/>
    </row>
    <row r="157" spans="1:19" ht="13" customHeight="1">
      <c r="A157" s="50"/>
      <c r="B157" s="50"/>
      <c r="C157" s="51"/>
      <c r="D157" s="51"/>
      <c r="E157" s="51"/>
      <c r="F157" s="123" t="s">
        <v>124</v>
      </c>
      <c r="G157" s="51"/>
      <c r="H157" s="122"/>
      <c r="I157" s="50"/>
      <c r="J157" s="50"/>
      <c r="K157" s="55"/>
      <c r="L157" s="52"/>
      <c r="M157" s="172" t="str">
        <f t="shared" si="2"/>
        <v/>
      </c>
      <c r="N157" s="53">
        <v>1</v>
      </c>
      <c r="O157" s="124"/>
      <c r="P157" s="206"/>
      <c r="Q157" s="206"/>
      <c r="R157" s="206"/>
      <c r="S157" s="206"/>
    </row>
    <row r="158" spans="1:19" ht="13" customHeight="1">
      <c r="A158" s="50"/>
      <c r="B158" s="50"/>
      <c r="C158" s="51"/>
      <c r="D158" s="51"/>
      <c r="E158" s="51"/>
      <c r="F158" s="123" t="s">
        <v>124</v>
      </c>
      <c r="G158" s="51"/>
      <c r="H158" s="122"/>
      <c r="I158" s="50"/>
      <c r="J158" s="50"/>
      <c r="K158" s="55"/>
      <c r="L158" s="52"/>
      <c r="M158" s="172" t="str">
        <f t="shared" si="2"/>
        <v/>
      </c>
      <c r="N158" s="53">
        <v>1</v>
      </c>
      <c r="O158" s="124"/>
      <c r="P158" s="206"/>
      <c r="Q158" s="206"/>
      <c r="R158" s="206"/>
      <c r="S158" s="206"/>
    </row>
    <row r="159" spans="1:19" ht="13" customHeight="1">
      <c r="A159" s="50"/>
      <c r="B159" s="50"/>
      <c r="C159" s="51"/>
      <c r="D159" s="51"/>
      <c r="E159" s="51"/>
      <c r="F159" s="123" t="s">
        <v>124</v>
      </c>
      <c r="G159" s="51"/>
      <c r="H159" s="122"/>
      <c r="I159" s="50"/>
      <c r="J159" s="50"/>
      <c r="K159" s="55"/>
      <c r="L159" s="52"/>
      <c r="M159" s="172" t="str">
        <f t="shared" si="2"/>
        <v/>
      </c>
      <c r="N159" s="53">
        <v>1</v>
      </c>
      <c r="O159" s="124"/>
      <c r="P159" s="206"/>
      <c r="Q159" s="206"/>
      <c r="R159" s="206"/>
      <c r="S159" s="206"/>
    </row>
    <row r="160" spans="1:19" ht="13" customHeight="1">
      <c r="A160" s="50"/>
      <c r="B160" s="50"/>
      <c r="C160" s="51"/>
      <c r="D160" s="51"/>
      <c r="E160" s="51"/>
      <c r="F160" s="123" t="s">
        <v>124</v>
      </c>
      <c r="G160" s="51"/>
      <c r="H160" s="122"/>
      <c r="I160" s="50"/>
      <c r="J160" s="50"/>
      <c r="K160" s="55"/>
      <c r="L160" s="52"/>
      <c r="M160" s="172" t="str">
        <f t="shared" si="2"/>
        <v/>
      </c>
      <c r="N160" s="53">
        <v>1</v>
      </c>
      <c r="O160" s="124"/>
      <c r="P160" s="206"/>
      <c r="Q160" s="206"/>
      <c r="R160" s="206"/>
      <c r="S160" s="206"/>
    </row>
    <row r="161" spans="1:19" ht="13" customHeight="1">
      <c r="A161" s="50"/>
      <c r="B161" s="50"/>
      <c r="C161" s="51"/>
      <c r="D161" s="51"/>
      <c r="E161" s="51"/>
      <c r="F161" s="123" t="s">
        <v>124</v>
      </c>
      <c r="G161" s="51"/>
      <c r="H161" s="122"/>
      <c r="I161" s="50"/>
      <c r="J161" s="50"/>
      <c r="K161" s="55"/>
      <c r="L161" s="52"/>
      <c r="M161" s="172" t="str">
        <f t="shared" si="2"/>
        <v/>
      </c>
      <c r="N161" s="53">
        <v>1</v>
      </c>
      <c r="O161" s="124"/>
      <c r="P161" s="206"/>
      <c r="Q161" s="206"/>
      <c r="R161" s="206"/>
      <c r="S161" s="206"/>
    </row>
    <row r="162" spans="1:19" ht="13" customHeight="1">
      <c r="A162" s="50"/>
      <c r="B162" s="50"/>
      <c r="C162" s="51"/>
      <c r="D162" s="51"/>
      <c r="E162" s="51"/>
      <c r="F162" s="123" t="s">
        <v>124</v>
      </c>
      <c r="G162" s="51"/>
      <c r="H162" s="122"/>
      <c r="I162" s="50"/>
      <c r="J162" s="50"/>
      <c r="K162" s="55"/>
      <c r="L162" s="52"/>
      <c r="M162" s="172" t="str">
        <f t="shared" si="2"/>
        <v/>
      </c>
      <c r="N162" s="53">
        <v>1</v>
      </c>
      <c r="O162" s="124"/>
      <c r="P162" s="206"/>
      <c r="Q162" s="206"/>
      <c r="R162" s="206"/>
      <c r="S162" s="206"/>
    </row>
    <row r="163" spans="1:19" ht="13" customHeight="1">
      <c r="A163" s="50"/>
      <c r="B163" s="50"/>
      <c r="C163" s="51"/>
      <c r="D163" s="51"/>
      <c r="E163" s="51"/>
      <c r="F163" s="123" t="s">
        <v>124</v>
      </c>
      <c r="G163" s="51"/>
      <c r="H163" s="122"/>
      <c r="I163" s="50"/>
      <c r="J163" s="50"/>
      <c r="K163" s="55"/>
      <c r="L163" s="52"/>
      <c r="M163" s="172" t="str">
        <f t="shared" si="2"/>
        <v/>
      </c>
      <c r="N163" s="53">
        <v>1</v>
      </c>
      <c r="O163" s="124"/>
      <c r="P163" s="206"/>
      <c r="Q163" s="206"/>
      <c r="R163" s="206"/>
      <c r="S163" s="206"/>
    </row>
    <row r="164" spans="1:19" ht="13" customHeight="1">
      <c r="A164" s="50"/>
      <c r="B164" s="50"/>
      <c r="C164" s="51"/>
      <c r="D164" s="51"/>
      <c r="E164" s="51"/>
      <c r="F164" s="123" t="s">
        <v>124</v>
      </c>
      <c r="G164" s="51"/>
      <c r="H164" s="122"/>
      <c r="I164" s="50"/>
      <c r="J164" s="50"/>
      <c r="K164" s="55"/>
      <c r="L164" s="52"/>
      <c r="M164" s="172" t="str">
        <f t="shared" si="2"/>
        <v/>
      </c>
      <c r="N164" s="53">
        <v>1</v>
      </c>
      <c r="O164" s="124"/>
      <c r="P164" s="206"/>
      <c r="Q164" s="206"/>
      <c r="R164" s="206"/>
      <c r="S164" s="206"/>
    </row>
    <row r="165" spans="1:19" ht="13" customHeight="1">
      <c r="A165" s="50"/>
      <c r="B165" s="50"/>
      <c r="C165" s="51"/>
      <c r="D165" s="51"/>
      <c r="E165" s="51"/>
      <c r="F165" s="123" t="s">
        <v>124</v>
      </c>
      <c r="G165" s="51"/>
      <c r="H165" s="122"/>
      <c r="I165" s="50"/>
      <c r="J165" s="50"/>
      <c r="K165" s="55"/>
      <c r="L165" s="52"/>
      <c r="M165" s="172" t="str">
        <f t="shared" si="2"/>
        <v/>
      </c>
      <c r="N165" s="53">
        <v>1</v>
      </c>
      <c r="O165" s="124"/>
      <c r="P165" s="206"/>
      <c r="Q165" s="206"/>
      <c r="R165" s="206"/>
      <c r="S165" s="206"/>
    </row>
    <row r="166" spans="1:19" ht="13" customHeight="1">
      <c r="A166" s="50"/>
      <c r="B166" s="50"/>
      <c r="C166" s="51"/>
      <c r="D166" s="51"/>
      <c r="E166" s="51"/>
      <c r="F166" s="123" t="s">
        <v>124</v>
      </c>
      <c r="G166" s="51"/>
      <c r="H166" s="122"/>
      <c r="I166" s="50"/>
      <c r="J166" s="50"/>
      <c r="K166" s="55"/>
      <c r="L166" s="52"/>
      <c r="M166" s="172" t="str">
        <f t="shared" si="2"/>
        <v/>
      </c>
      <c r="N166" s="53">
        <v>1</v>
      </c>
      <c r="O166" s="124"/>
      <c r="P166" s="206"/>
      <c r="Q166" s="206"/>
      <c r="R166" s="206"/>
      <c r="S166" s="206"/>
    </row>
    <row r="167" spans="1:19" ht="13" customHeight="1">
      <c r="A167" s="50"/>
      <c r="B167" s="50"/>
      <c r="C167" s="51"/>
      <c r="D167" s="51"/>
      <c r="E167" s="51"/>
      <c r="F167" s="123" t="s">
        <v>124</v>
      </c>
      <c r="G167" s="51"/>
      <c r="H167" s="122"/>
      <c r="I167" s="50"/>
      <c r="J167" s="50"/>
      <c r="K167" s="55"/>
      <c r="L167" s="52"/>
      <c r="M167" s="172" t="str">
        <f t="shared" si="2"/>
        <v/>
      </c>
      <c r="N167" s="53">
        <v>1</v>
      </c>
      <c r="O167" s="124"/>
      <c r="P167" s="206"/>
      <c r="Q167" s="206"/>
      <c r="R167" s="206"/>
      <c r="S167" s="206"/>
    </row>
    <row r="168" spans="1:19" ht="13" customHeight="1">
      <c r="A168" s="50"/>
      <c r="B168" s="50"/>
      <c r="C168" s="51"/>
      <c r="D168" s="51"/>
      <c r="E168" s="51"/>
      <c r="F168" s="123" t="s">
        <v>124</v>
      </c>
      <c r="G168" s="51"/>
      <c r="H168" s="122"/>
      <c r="I168" s="50"/>
      <c r="J168" s="50"/>
      <c r="K168" s="55"/>
      <c r="L168" s="52"/>
      <c r="M168" s="172" t="str">
        <f t="shared" si="2"/>
        <v/>
      </c>
      <c r="N168" s="53">
        <v>1</v>
      </c>
      <c r="O168" s="124"/>
      <c r="P168" s="206"/>
      <c r="Q168" s="206"/>
      <c r="R168" s="206"/>
      <c r="S168" s="206"/>
    </row>
    <row r="169" spans="1:19" ht="13" customHeight="1">
      <c r="A169" s="50"/>
      <c r="B169" s="50"/>
      <c r="C169" s="51"/>
      <c r="D169" s="51"/>
      <c r="E169" s="51"/>
      <c r="F169" s="123" t="s">
        <v>124</v>
      </c>
      <c r="G169" s="51"/>
      <c r="H169" s="122"/>
      <c r="I169" s="50"/>
      <c r="J169" s="50"/>
      <c r="K169" s="55"/>
      <c r="L169" s="52"/>
      <c r="M169" s="172" t="str">
        <f t="shared" si="2"/>
        <v/>
      </c>
      <c r="N169" s="53">
        <v>1</v>
      </c>
      <c r="O169" s="124"/>
      <c r="P169" s="206"/>
      <c r="Q169" s="206"/>
      <c r="R169" s="206"/>
      <c r="S169" s="206"/>
    </row>
    <row r="170" spans="1:19" ht="13" customHeight="1">
      <c r="A170" s="50"/>
      <c r="B170" s="50"/>
      <c r="C170" s="51"/>
      <c r="D170" s="51"/>
      <c r="E170" s="51"/>
      <c r="F170" s="123" t="s">
        <v>124</v>
      </c>
      <c r="G170" s="51"/>
      <c r="H170" s="122"/>
      <c r="I170" s="50"/>
      <c r="J170" s="50"/>
      <c r="K170" s="55"/>
      <c r="L170" s="52"/>
      <c r="M170" s="172" t="str">
        <f t="shared" si="2"/>
        <v/>
      </c>
      <c r="N170" s="53">
        <v>1</v>
      </c>
      <c r="O170" s="124"/>
      <c r="P170" s="206"/>
      <c r="Q170" s="206"/>
      <c r="R170" s="206"/>
      <c r="S170" s="206"/>
    </row>
    <row r="171" spans="1:19" ht="13" customHeight="1">
      <c r="A171" s="50"/>
      <c r="B171" s="50"/>
      <c r="C171" s="51"/>
      <c r="D171" s="51"/>
      <c r="E171" s="51"/>
      <c r="F171" s="123" t="s">
        <v>124</v>
      </c>
      <c r="G171" s="51"/>
      <c r="H171" s="122"/>
      <c r="I171" s="50"/>
      <c r="J171" s="50"/>
      <c r="K171" s="55"/>
      <c r="L171" s="52"/>
      <c r="M171" s="172" t="str">
        <f t="shared" si="2"/>
        <v/>
      </c>
      <c r="N171" s="53">
        <v>1</v>
      </c>
      <c r="O171" s="124"/>
      <c r="P171" s="206"/>
      <c r="Q171" s="206"/>
      <c r="R171" s="206"/>
      <c r="S171" s="206"/>
    </row>
    <row r="172" spans="1:19" ht="13" customHeight="1">
      <c r="A172" s="50"/>
      <c r="B172" s="50"/>
      <c r="C172" s="51"/>
      <c r="D172" s="51"/>
      <c r="E172" s="51"/>
      <c r="F172" s="123" t="s">
        <v>124</v>
      </c>
      <c r="G172" s="51"/>
      <c r="H172" s="122"/>
      <c r="I172" s="50"/>
      <c r="J172" s="50"/>
      <c r="K172" s="55"/>
      <c r="L172" s="52"/>
      <c r="M172" s="172" t="str">
        <f t="shared" si="2"/>
        <v/>
      </c>
      <c r="N172" s="53">
        <v>1</v>
      </c>
      <c r="O172" s="124"/>
      <c r="P172" s="206"/>
      <c r="Q172" s="206"/>
      <c r="R172" s="206"/>
      <c r="S172" s="206"/>
    </row>
    <row r="173" spans="1:19" ht="13" customHeight="1">
      <c r="A173" s="50"/>
      <c r="B173" s="50"/>
      <c r="C173" s="51"/>
      <c r="D173" s="51"/>
      <c r="E173" s="51"/>
      <c r="F173" s="123" t="s">
        <v>124</v>
      </c>
      <c r="G173" s="51"/>
      <c r="H173" s="122"/>
      <c r="I173" s="50"/>
      <c r="J173" s="50"/>
      <c r="K173" s="55"/>
      <c r="L173" s="52"/>
      <c r="M173" s="172" t="str">
        <f t="shared" si="2"/>
        <v/>
      </c>
      <c r="N173" s="53">
        <v>1</v>
      </c>
      <c r="O173" s="124"/>
      <c r="P173" s="206"/>
      <c r="Q173" s="206"/>
      <c r="R173" s="206"/>
      <c r="S173" s="206"/>
    </row>
    <row r="174" spans="1:19" ht="13" customHeight="1">
      <c r="A174" s="50"/>
      <c r="B174" s="50"/>
      <c r="C174" s="51"/>
      <c r="D174" s="51"/>
      <c r="E174" s="51"/>
      <c r="F174" s="123" t="s">
        <v>124</v>
      </c>
      <c r="G174" s="51"/>
      <c r="H174" s="122"/>
      <c r="I174" s="50"/>
      <c r="J174" s="50"/>
      <c r="K174" s="55"/>
      <c r="L174" s="52"/>
      <c r="M174" s="172" t="str">
        <f t="shared" si="2"/>
        <v/>
      </c>
      <c r="N174" s="53">
        <v>1</v>
      </c>
      <c r="O174" s="124"/>
      <c r="P174" s="206"/>
      <c r="Q174" s="206"/>
      <c r="R174" s="206"/>
      <c r="S174" s="206"/>
    </row>
    <row r="175" spans="1:19" ht="13" customHeight="1">
      <c r="A175" s="50"/>
      <c r="B175" s="50"/>
      <c r="C175" s="51"/>
      <c r="D175" s="51"/>
      <c r="E175" s="51"/>
      <c r="F175" s="123" t="s">
        <v>124</v>
      </c>
      <c r="G175" s="51"/>
      <c r="H175" s="122"/>
      <c r="I175" s="50"/>
      <c r="J175" s="50"/>
      <c r="K175" s="55"/>
      <c r="L175" s="52"/>
      <c r="M175" s="172" t="str">
        <f t="shared" si="2"/>
        <v/>
      </c>
      <c r="N175" s="53">
        <v>1</v>
      </c>
      <c r="O175" s="124"/>
      <c r="P175" s="206"/>
      <c r="Q175" s="206"/>
      <c r="R175" s="206"/>
      <c r="S175" s="206"/>
    </row>
    <row r="176" spans="1:19" ht="13" customHeight="1">
      <c r="A176" s="50"/>
      <c r="B176" s="50"/>
      <c r="C176" s="51"/>
      <c r="D176" s="51"/>
      <c r="E176" s="51"/>
      <c r="F176" s="123" t="s">
        <v>124</v>
      </c>
      <c r="G176" s="51"/>
      <c r="H176" s="122"/>
      <c r="I176" s="50"/>
      <c r="J176" s="50"/>
      <c r="K176" s="55"/>
      <c r="L176" s="52"/>
      <c r="M176" s="172" t="str">
        <f t="shared" si="2"/>
        <v/>
      </c>
      <c r="N176" s="53">
        <v>1</v>
      </c>
      <c r="O176" s="124"/>
      <c r="P176" s="206"/>
      <c r="Q176" s="206"/>
      <c r="R176" s="206"/>
      <c r="S176" s="206"/>
    </row>
    <row r="177" spans="1:19" ht="13" customHeight="1">
      <c r="A177" s="50"/>
      <c r="B177" s="50"/>
      <c r="C177" s="51"/>
      <c r="D177" s="51"/>
      <c r="E177" s="51"/>
      <c r="F177" s="123" t="s">
        <v>124</v>
      </c>
      <c r="G177" s="51"/>
      <c r="H177" s="122"/>
      <c r="I177" s="50"/>
      <c r="J177" s="50"/>
      <c r="K177" s="55"/>
      <c r="L177" s="52"/>
      <c r="M177" s="172" t="str">
        <f t="shared" si="2"/>
        <v/>
      </c>
      <c r="N177" s="53">
        <v>1</v>
      </c>
      <c r="O177" s="124"/>
      <c r="P177" s="206"/>
      <c r="Q177" s="206"/>
      <c r="R177" s="206"/>
      <c r="S177" s="206"/>
    </row>
    <row r="178" spans="1:19" ht="13" customHeight="1">
      <c r="A178" s="50"/>
      <c r="B178" s="50"/>
      <c r="C178" s="51"/>
      <c r="D178" s="51"/>
      <c r="E178" s="51"/>
      <c r="F178" s="123" t="s">
        <v>124</v>
      </c>
      <c r="G178" s="51"/>
      <c r="H178" s="122"/>
      <c r="I178" s="50"/>
      <c r="J178" s="50"/>
      <c r="K178" s="55"/>
      <c r="L178" s="52"/>
      <c r="M178" s="172" t="str">
        <f t="shared" si="2"/>
        <v/>
      </c>
      <c r="N178" s="53">
        <v>1</v>
      </c>
      <c r="O178" s="124"/>
      <c r="P178" s="206"/>
      <c r="Q178" s="206"/>
      <c r="R178" s="206"/>
      <c r="S178" s="206"/>
    </row>
    <row r="179" spans="1:19" ht="13" customHeight="1">
      <c r="A179" s="50"/>
      <c r="B179" s="50"/>
      <c r="C179" s="51"/>
      <c r="D179" s="51"/>
      <c r="E179" s="51"/>
      <c r="F179" s="123" t="s">
        <v>124</v>
      </c>
      <c r="G179" s="51"/>
      <c r="H179" s="122"/>
      <c r="I179" s="50"/>
      <c r="J179" s="50"/>
      <c r="K179" s="55"/>
      <c r="L179" s="52"/>
      <c r="M179" s="172" t="str">
        <f t="shared" si="2"/>
        <v/>
      </c>
      <c r="N179" s="53">
        <v>1</v>
      </c>
      <c r="O179" s="124"/>
      <c r="P179" s="206"/>
      <c r="Q179" s="206"/>
      <c r="R179" s="206"/>
      <c r="S179" s="206"/>
    </row>
    <row r="180" spans="1:19" ht="13" customHeight="1">
      <c r="A180" s="50"/>
      <c r="B180" s="50"/>
      <c r="C180" s="51"/>
      <c r="D180" s="51"/>
      <c r="E180" s="51"/>
      <c r="F180" s="123" t="s">
        <v>124</v>
      </c>
      <c r="G180" s="51"/>
      <c r="H180" s="122"/>
      <c r="I180" s="50"/>
      <c r="J180" s="50"/>
      <c r="K180" s="55"/>
      <c r="L180" s="52"/>
      <c r="M180" s="172" t="str">
        <f t="shared" si="2"/>
        <v/>
      </c>
      <c r="N180" s="53">
        <v>1</v>
      </c>
      <c r="O180" s="124"/>
      <c r="P180" s="206"/>
      <c r="Q180" s="206"/>
      <c r="R180" s="206"/>
      <c r="S180" s="206"/>
    </row>
    <row r="181" spans="1:19" ht="13" customHeight="1">
      <c r="A181" s="50"/>
      <c r="B181" s="50"/>
      <c r="C181" s="51"/>
      <c r="D181" s="51"/>
      <c r="E181" s="51"/>
      <c r="F181" s="123" t="s">
        <v>124</v>
      </c>
      <c r="G181" s="51"/>
      <c r="H181" s="122"/>
      <c r="I181" s="50"/>
      <c r="J181" s="50"/>
      <c r="K181" s="55"/>
      <c r="L181" s="52"/>
      <c r="M181" s="172" t="str">
        <f t="shared" si="2"/>
        <v/>
      </c>
      <c r="N181" s="53">
        <v>1</v>
      </c>
      <c r="O181" s="124"/>
      <c r="P181" s="206"/>
      <c r="Q181" s="206"/>
      <c r="R181" s="206"/>
      <c r="S181" s="206"/>
    </row>
    <row r="182" spans="1:19" ht="13" customHeight="1">
      <c r="A182" s="50"/>
      <c r="B182" s="50"/>
      <c r="C182" s="51"/>
      <c r="D182" s="51"/>
      <c r="E182" s="51"/>
      <c r="F182" s="123" t="s">
        <v>124</v>
      </c>
      <c r="G182" s="51"/>
      <c r="H182" s="122"/>
      <c r="I182" s="50"/>
      <c r="J182" s="50"/>
      <c r="K182" s="55"/>
      <c r="L182" s="52"/>
      <c r="M182" s="172" t="str">
        <f t="shared" si="2"/>
        <v/>
      </c>
      <c r="N182" s="53">
        <v>1</v>
      </c>
      <c r="O182" s="124"/>
      <c r="P182" s="206"/>
      <c r="Q182" s="206"/>
      <c r="R182" s="206"/>
      <c r="S182" s="206"/>
    </row>
    <row r="183" spans="1:19" ht="13" customHeight="1">
      <c r="A183" s="50"/>
      <c r="B183" s="50"/>
      <c r="C183" s="51"/>
      <c r="D183" s="51"/>
      <c r="E183" s="51"/>
      <c r="F183" s="123" t="s">
        <v>124</v>
      </c>
      <c r="G183" s="51"/>
      <c r="H183" s="122"/>
      <c r="I183" s="50"/>
      <c r="J183" s="50"/>
      <c r="K183" s="55"/>
      <c r="L183" s="52"/>
      <c r="M183" s="172" t="str">
        <f t="shared" si="2"/>
        <v/>
      </c>
      <c r="N183" s="53">
        <v>1</v>
      </c>
      <c r="O183" s="124"/>
      <c r="P183" s="206"/>
      <c r="Q183" s="206"/>
      <c r="R183" s="206"/>
      <c r="S183" s="206"/>
    </row>
    <row r="184" spans="1:19" ht="13" customHeight="1">
      <c r="A184" s="50"/>
      <c r="B184" s="50"/>
      <c r="C184" s="51"/>
      <c r="D184" s="51"/>
      <c r="E184" s="51"/>
      <c r="F184" s="123" t="s">
        <v>124</v>
      </c>
      <c r="G184" s="51"/>
      <c r="H184" s="122"/>
      <c r="I184" s="50"/>
      <c r="J184" s="50"/>
      <c r="K184" s="55"/>
      <c r="L184" s="52"/>
      <c r="M184" s="172" t="str">
        <f t="shared" si="2"/>
        <v/>
      </c>
      <c r="N184" s="53">
        <v>1</v>
      </c>
      <c r="O184" s="124"/>
      <c r="P184" s="206"/>
      <c r="Q184" s="206"/>
      <c r="R184" s="206"/>
      <c r="S184" s="206"/>
    </row>
    <row r="185" spans="1:19" ht="13" customHeight="1">
      <c r="A185" s="50"/>
      <c r="B185" s="50"/>
      <c r="C185" s="51"/>
      <c r="D185" s="51"/>
      <c r="E185" s="51"/>
      <c r="F185" s="123" t="s">
        <v>124</v>
      </c>
      <c r="G185" s="51"/>
      <c r="H185" s="122"/>
      <c r="I185" s="50"/>
      <c r="J185" s="50"/>
      <c r="K185" s="55"/>
      <c r="L185" s="52"/>
      <c r="M185" s="172" t="str">
        <f t="shared" si="2"/>
        <v/>
      </c>
      <c r="N185" s="53">
        <v>1</v>
      </c>
      <c r="O185" s="124"/>
      <c r="P185" s="206"/>
      <c r="Q185" s="206"/>
      <c r="R185" s="206"/>
      <c r="S185" s="206"/>
    </row>
    <row r="186" spans="1:19" ht="13" customHeight="1">
      <c r="A186" s="50"/>
      <c r="B186" s="50"/>
      <c r="C186" s="51"/>
      <c r="D186" s="51"/>
      <c r="E186" s="51"/>
      <c r="F186" s="123" t="s">
        <v>124</v>
      </c>
      <c r="G186" s="51"/>
      <c r="H186" s="122"/>
      <c r="I186" s="50"/>
      <c r="J186" s="50"/>
      <c r="K186" s="55"/>
      <c r="L186" s="52"/>
      <c r="M186" s="172" t="str">
        <f t="shared" si="2"/>
        <v/>
      </c>
      <c r="N186" s="53">
        <v>1</v>
      </c>
      <c r="O186" s="124"/>
      <c r="P186" s="206"/>
      <c r="Q186" s="206"/>
      <c r="R186" s="206"/>
      <c r="S186" s="206"/>
    </row>
    <row r="187" spans="1:19" ht="13" customHeight="1">
      <c r="A187" s="50"/>
      <c r="B187" s="50"/>
      <c r="C187" s="51"/>
      <c r="D187" s="51"/>
      <c r="E187" s="51"/>
      <c r="F187" s="123" t="s">
        <v>124</v>
      </c>
      <c r="G187" s="51"/>
      <c r="H187" s="122"/>
      <c r="I187" s="50"/>
      <c r="J187" s="50"/>
      <c r="K187" s="55"/>
      <c r="L187" s="52"/>
      <c r="M187" s="172" t="str">
        <f t="shared" si="2"/>
        <v/>
      </c>
      <c r="N187" s="53">
        <v>1</v>
      </c>
      <c r="O187" s="124"/>
      <c r="P187" s="206"/>
      <c r="Q187" s="206"/>
      <c r="R187" s="206"/>
      <c r="S187" s="206"/>
    </row>
    <row r="188" spans="1:19" ht="13" customHeight="1">
      <c r="A188" s="50"/>
      <c r="B188" s="50"/>
      <c r="C188" s="51"/>
      <c r="D188" s="51"/>
      <c r="E188" s="51"/>
      <c r="F188" s="123" t="s">
        <v>124</v>
      </c>
      <c r="G188" s="51"/>
      <c r="H188" s="122"/>
      <c r="I188" s="50"/>
      <c r="J188" s="50"/>
      <c r="K188" s="55"/>
      <c r="L188" s="52"/>
      <c r="M188" s="172" t="str">
        <f t="shared" si="2"/>
        <v/>
      </c>
      <c r="N188" s="53">
        <v>1</v>
      </c>
      <c r="O188" s="124"/>
      <c r="P188" s="206"/>
      <c r="Q188" s="206"/>
      <c r="R188" s="206"/>
      <c r="S188" s="206"/>
    </row>
    <row r="189" spans="1:19" ht="13" customHeight="1">
      <c r="A189" s="50"/>
      <c r="B189" s="50"/>
      <c r="C189" s="51"/>
      <c r="D189" s="51"/>
      <c r="E189" s="51"/>
      <c r="F189" s="123" t="s">
        <v>124</v>
      </c>
      <c r="G189" s="51"/>
      <c r="H189" s="122"/>
      <c r="I189" s="50"/>
      <c r="J189" s="50"/>
      <c r="K189" s="55"/>
      <c r="L189" s="52"/>
      <c r="M189" s="172" t="str">
        <f t="shared" si="2"/>
        <v/>
      </c>
      <c r="N189" s="53">
        <v>1</v>
      </c>
      <c r="O189" s="124"/>
      <c r="P189" s="206"/>
      <c r="Q189" s="206"/>
      <c r="R189" s="206"/>
      <c r="S189" s="206"/>
    </row>
    <row r="190" spans="1:19" ht="13" customHeight="1">
      <c r="A190" s="50"/>
      <c r="B190" s="50"/>
      <c r="C190" s="51"/>
      <c r="D190" s="51"/>
      <c r="E190" s="51"/>
      <c r="F190" s="123" t="s">
        <v>124</v>
      </c>
      <c r="G190" s="51"/>
      <c r="H190" s="122"/>
      <c r="I190" s="50"/>
      <c r="J190" s="50"/>
      <c r="K190" s="55"/>
      <c r="L190" s="52"/>
      <c r="M190" s="172" t="str">
        <f t="shared" si="2"/>
        <v/>
      </c>
      <c r="N190" s="53">
        <v>1</v>
      </c>
      <c r="O190" s="124"/>
      <c r="P190" s="206"/>
      <c r="Q190" s="206"/>
      <c r="R190" s="206"/>
      <c r="S190" s="206"/>
    </row>
    <row r="191" spans="1:19" ht="13" customHeight="1">
      <c r="A191" s="50"/>
      <c r="B191" s="50"/>
      <c r="C191" s="51"/>
      <c r="D191" s="51"/>
      <c r="E191" s="51"/>
      <c r="F191" s="123" t="s">
        <v>124</v>
      </c>
      <c r="G191" s="51"/>
      <c r="H191" s="122"/>
      <c r="I191" s="50"/>
      <c r="J191" s="50"/>
      <c r="K191" s="55"/>
      <c r="L191" s="52"/>
      <c r="M191" s="172" t="str">
        <f t="shared" si="2"/>
        <v/>
      </c>
      <c r="N191" s="53">
        <v>1</v>
      </c>
      <c r="O191" s="124"/>
      <c r="P191" s="206"/>
      <c r="Q191" s="206"/>
      <c r="R191" s="206"/>
      <c r="S191" s="206"/>
    </row>
    <row r="192" spans="1:19" ht="13" customHeight="1">
      <c r="A192" s="50"/>
      <c r="B192" s="50"/>
      <c r="C192" s="51"/>
      <c r="D192" s="51"/>
      <c r="E192" s="51"/>
      <c r="F192" s="123" t="s">
        <v>124</v>
      </c>
      <c r="G192" s="51"/>
      <c r="H192" s="122"/>
      <c r="I192" s="50"/>
      <c r="J192" s="50"/>
      <c r="K192" s="55"/>
      <c r="L192" s="52"/>
      <c r="M192" s="172" t="str">
        <f t="shared" si="2"/>
        <v/>
      </c>
      <c r="N192" s="53">
        <v>1</v>
      </c>
      <c r="O192" s="124"/>
      <c r="P192" s="206"/>
      <c r="Q192" s="206"/>
      <c r="R192" s="206"/>
      <c r="S192" s="206"/>
    </row>
    <row r="193" spans="1:20" ht="13" customHeight="1">
      <c r="A193" s="50"/>
      <c r="B193" s="50"/>
      <c r="C193" s="51"/>
      <c r="D193" s="51"/>
      <c r="E193" s="51"/>
      <c r="F193" s="123" t="s">
        <v>124</v>
      </c>
      <c r="G193" s="51"/>
      <c r="H193" s="122"/>
      <c r="I193" s="50"/>
      <c r="J193" s="50"/>
      <c r="K193" s="55"/>
      <c r="L193" s="52"/>
      <c r="M193" s="172" t="str">
        <f t="shared" si="2"/>
        <v/>
      </c>
      <c r="N193" s="53">
        <v>1</v>
      </c>
      <c r="O193" s="124"/>
      <c r="P193" s="206"/>
      <c r="Q193" s="206"/>
      <c r="R193" s="206"/>
      <c r="S193" s="206"/>
    </row>
    <row r="194" spans="1:20" ht="13" customHeight="1">
      <c r="A194" s="50"/>
      <c r="B194" s="50"/>
      <c r="C194" s="51"/>
      <c r="D194" s="51"/>
      <c r="E194" s="51"/>
      <c r="F194" s="123" t="s">
        <v>124</v>
      </c>
      <c r="G194" s="51"/>
      <c r="H194" s="122"/>
      <c r="I194" s="50"/>
      <c r="J194" s="50"/>
      <c r="K194" s="55"/>
      <c r="L194" s="52"/>
      <c r="M194" s="172" t="str">
        <f t="shared" si="2"/>
        <v/>
      </c>
      <c r="N194" s="53">
        <v>1</v>
      </c>
      <c r="O194" s="124"/>
      <c r="P194" s="206"/>
      <c r="Q194" s="206"/>
      <c r="R194" s="206"/>
      <c r="S194" s="206"/>
    </row>
    <row r="195" spans="1:20" ht="13" customHeight="1">
      <c r="A195" s="50"/>
      <c r="B195" s="50"/>
      <c r="C195" s="51"/>
      <c r="D195" s="51"/>
      <c r="E195" s="51"/>
      <c r="F195" s="123" t="s">
        <v>124</v>
      </c>
      <c r="G195" s="51"/>
      <c r="H195" s="122"/>
      <c r="I195" s="50"/>
      <c r="J195" s="50"/>
      <c r="K195" s="55"/>
      <c r="L195" s="52"/>
      <c r="M195" s="172" t="str">
        <f t="shared" ref="M195:M200" si="3">IF($I195="Dry",$H195*10,IF(NOT(ISBLANK($K195)),ROUNDDOWN((($H195/$K195)*1000)/15,0),""))</f>
        <v/>
      </c>
      <c r="N195" s="53">
        <v>1</v>
      </c>
      <c r="O195" s="124"/>
      <c r="P195" s="206"/>
      <c r="Q195" s="206"/>
      <c r="R195" s="206"/>
      <c r="S195" s="206"/>
    </row>
    <row r="196" spans="1:20" ht="13" customHeight="1">
      <c r="A196" s="50"/>
      <c r="B196" s="50"/>
      <c r="C196" s="51"/>
      <c r="D196" s="51"/>
      <c r="E196" s="51"/>
      <c r="F196" s="123" t="s">
        <v>124</v>
      </c>
      <c r="G196" s="51"/>
      <c r="H196" s="122"/>
      <c r="I196" s="50"/>
      <c r="J196" s="50"/>
      <c r="K196" s="55"/>
      <c r="L196" s="52"/>
      <c r="M196" s="172" t="str">
        <f t="shared" si="3"/>
        <v/>
      </c>
      <c r="N196" s="53">
        <v>1</v>
      </c>
      <c r="O196" s="124"/>
      <c r="P196" s="206"/>
      <c r="Q196" s="206"/>
      <c r="R196" s="206"/>
      <c r="S196" s="206"/>
    </row>
    <row r="197" spans="1:20" ht="13" customHeight="1">
      <c r="A197" s="50"/>
      <c r="B197" s="50"/>
      <c r="C197" s="51"/>
      <c r="D197" s="51"/>
      <c r="E197" s="51"/>
      <c r="F197" s="123" t="s">
        <v>124</v>
      </c>
      <c r="G197" s="51"/>
      <c r="H197" s="122"/>
      <c r="I197" s="50"/>
      <c r="J197" s="50"/>
      <c r="K197" s="55"/>
      <c r="L197" s="52"/>
      <c r="M197" s="172" t="str">
        <f t="shared" si="3"/>
        <v/>
      </c>
      <c r="N197" s="53">
        <v>1</v>
      </c>
      <c r="O197" s="124"/>
      <c r="P197" s="206"/>
      <c r="Q197" s="206"/>
      <c r="R197" s="206"/>
      <c r="S197" s="206"/>
    </row>
    <row r="198" spans="1:20" ht="13" customHeight="1">
      <c r="A198" s="50"/>
      <c r="B198" s="50"/>
      <c r="C198" s="51"/>
      <c r="D198" s="51"/>
      <c r="E198" s="51"/>
      <c r="F198" s="123" t="s">
        <v>124</v>
      </c>
      <c r="G198" s="51"/>
      <c r="H198" s="122"/>
      <c r="I198" s="50"/>
      <c r="J198" s="50"/>
      <c r="K198" s="55"/>
      <c r="L198" s="52"/>
      <c r="M198" s="172" t="str">
        <f t="shared" si="3"/>
        <v/>
      </c>
      <c r="N198" s="53">
        <v>1</v>
      </c>
      <c r="O198" s="124"/>
      <c r="P198" s="206"/>
      <c r="Q198" s="206"/>
      <c r="R198" s="206"/>
      <c r="S198" s="206"/>
    </row>
    <row r="199" spans="1:20" ht="13" customHeight="1">
      <c r="A199" s="50"/>
      <c r="B199" s="50"/>
      <c r="C199" s="51"/>
      <c r="D199" s="51"/>
      <c r="E199" s="51"/>
      <c r="F199" s="123" t="s">
        <v>124</v>
      </c>
      <c r="G199" s="51"/>
      <c r="H199" s="122"/>
      <c r="I199" s="50"/>
      <c r="J199" s="50"/>
      <c r="K199" s="55"/>
      <c r="L199" s="52"/>
      <c r="M199" s="172" t="str">
        <f t="shared" si="3"/>
        <v/>
      </c>
      <c r="N199" s="53">
        <v>1</v>
      </c>
      <c r="O199" s="124"/>
      <c r="P199" s="206"/>
      <c r="Q199" s="206"/>
      <c r="R199" s="206"/>
      <c r="S199" s="206"/>
    </row>
    <row r="200" spans="1:20" ht="13" customHeight="1">
      <c r="A200" s="50"/>
      <c r="B200" s="50"/>
      <c r="C200" s="51"/>
      <c r="D200" s="51"/>
      <c r="E200" s="51"/>
      <c r="F200" s="123" t="s">
        <v>124</v>
      </c>
      <c r="G200" s="51"/>
      <c r="H200" s="122"/>
      <c r="I200" s="50"/>
      <c r="J200" s="50"/>
      <c r="K200" s="55"/>
      <c r="L200" s="52"/>
      <c r="M200" s="172" t="str">
        <f t="shared" si="3"/>
        <v/>
      </c>
      <c r="N200" s="53">
        <v>1</v>
      </c>
      <c r="O200" s="124"/>
      <c r="P200" s="206"/>
      <c r="Q200" s="206"/>
      <c r="R200" s="206"/>
      <c r="S200" s="206"/>
    </row>
    <row r="201" spans="1:20" ht="13" customHeight="1">
      <c r="A201" s="4"/>
      <c r="B201" s="4"/>
      <c r="C201" s="4"/>
      <c r="D201" s="4"/>
      <c r="E201" s="4"/>
      <c r="F201" s="4"/>
      <c r="G201" s="4"/>
      <c r="H201" s="4"/>
      <c r="I201" s="10"/>
      <c r="J201" s="10"/>
      <c r="K201" s="10"/>
      <c r="L201" s="11"/>
      <c r="M201" s="11"/>
      <c r="N201" s="11"/>
      <c r="O201" s="11"/>
      <c r="P201" s="11"/>
      <c r="Q201" s="11"/>
      <c r="R201" s="11"/>
      <c r="S201" s="11"/>
      <c r="T201" s="11"/>
    </row>
    <row r="202" spans="1:20" hidden="1">
      <c r="B202" s="4"/>
      <c r="C202" s="4"/>
      <c r="D202" s="4"/>
      <c r="E202" s="4"/>
      <c r="F202" s="17"/>
      <c r="G202" s="4"/>
      <c r="H202" s="4"/>
      <c r="I202" s="5"/>
      <c r="J202" s="5"/>
      <c r="K202" s="5"/>
      <c r="L202" s="12"/>
      <c r="M202" s="11"/>
      <c r="N202" s="5"/>
      <c r="O202" s="6"/>
      <c r="P202" s="238"/>
      <c r="Q202" s="239"/>
      <c r="R202" s="239"/>
      <c r="S202" s="239"/>
    </row>
    <row r="203" spans="1:20" hidden="1">
      <c r="B203" s="4"/>
      <c r="C203" s="4"/>
      <c r="D203" s="4"/>
      <c r="E203" s="4"/>
      <c r="F203" s="17"/>
      <c r="G203" s="4"/>
      <c r="H203" s="4"/>
      <c r="I203" s="5"/>
      <c r="J203" s="5"/>
      <c r="K203" s="5"/>
      <c r="L203" s="12"/>
      <c r="N203" s="5"/>
      <c r="O203" s="6"/>
      <c r="P203" s="212"/>
      <c r="Q203" s="211"/>
      <c r="R203" s="211"/>
      <c r="S203" s="211"/>
    </row>
    <row r="204" spans="1:20" hidden="1">
      <c r="B204" s="4"/>
      <c r="C204" s="4"/>
      <c r="D204" s="4"/>
      <c r="E204" s="4"/>
      <c r="F204" s="17"/>
      <c r="G204" s="4"/>
      <c r="H204" s="4"/>
      <c r="I204" s="5"/>
      <c r="J204" s="5"/>
      <c r="K204" s="5"/>
      <c r="L204" s="12"/>
      <c r="N204" s="5"/>
      <c r="O204" s="6"/>
      <c r="P204" s="212"/>
      <c r="Q204" s="211"/>
      <c r="R204" s="211"/>
      <c r="S204" s="211"/>
    </row>
    <row r="205" spans="1:20" hidden="1">
      <c r="B205" s="4"/>
      <c r="C205" s="4"/>
      <c r="D205" s="4"/>
      <c r="E205" s="4"/>
      <c r="F205" s="17"/>
      <c r="G205" s="4"/>
      <c r="H205" s="4"/>
      <c r="I205" s="5"/>
      <c r="J205" s="5"/>
      <c r="K205" s="5"/>
      <c r="L205" s="12"/>
      <c r="N205" s="5"/>
      <c r="O205" s="6"/>
      <c r="P205" s="212"/>
      <c r="Q205" s="211"/>
      <c r="R205" s="211"/>
      <c r="S205" s="211"/>
    </row>
    <row r="206" spans="1:20" hidden="1">
      <c r="B206" s="4"/>
      <c r="C206" s="4"/>
      <c r="D206" s="4"/>
      <c r="E206" s="4"/>
      <c r="F206" s="17"/>
      <c r="G206" s="4"/>
      <c r="H206" s="4"/>
      <c r="I206" s="5"/>
      <c r="J206" s="5"/>
      <c r="K206" s="5"/>
      <c r="L206" s="12"/>
      <c r="N206" s="5"/>
      <c r="O206" s="6"/>
      <c r="P206" s="212"/>
      <c r="Q206" s="211"/>
      <c r="R206" s="211"/>
      <c r="S206" s="211"/>
    </row>
    <row r="207" spans="1:20" hidden="1">
      <c r="B207" s="4"/>
      <c r="C207" s="4"/>
      <c r="D207" s="4"/>
      <c r="E207" s="4"/>
      <c r="F207" s="17"/>
      <c r="G207" s="4"/>
      <c r="H207" s="4"/>
      <c r="I207" s="5"/>
      <c r="J207" s="5"/>
      <c r="K207" s="5"/>
      <c r="L207" s="12"/>
      <c r="N207" s="5"/>
      <c r="O207" s="6"/>
      <c r="P207" s="212"/>
      <c r="Q207" s="211"/>
      <c r="R207" s="211"/>
      <c r="S207" s="211"/>
    </row>
    <row r="208" spans="1:20" hidden="1">
      <c r="B208" s="4"/>
      <c r="C208" s="4"/>
      <c r="D208" s="4"/>
      <c r="E208" s="4"/>
      <c r="F208" s="17"/>
      <c r="G208" s="4"/>
      <c r="H208" s="4"/>
      <c r="I208" s="5"/>
      <c r="J208" s="5"/>
      <c r="K208" s="5"/>
      <c r="L208" s="12"/>
      <c r="N208" s="5"/>
      <c r="O208" s="6"/>
      <c r="P208" s="212"/>
      <c r="Q208" s="211"/>
      <c r="R208" s="211"/>
      <c r="S208" s="211"/>
    </row>
    <row r="209" spans="2:19" hidden="1">
      <c r="B209" s="4"/>
      <c r="C209" s="4"/>
      <c r="D209" s="4"/>
      <c r="E209" s="4"/>
      <c r="F209" s="17"/>
      <c r="G209" s="4"/>
      <c r="H209" s="4"/>
      <c r="I209" s="5"/>
      <c r="J209" s="5"/>
      <c r="K209" s="5"/>
      <c r="L209" s="12"/>
      <c r="N209" s="5"/>
      <c r="O209" s="6"/>
      <c r="P209" s="212"/>
      <c r="Q209" s="211"/>
      <c r="R209" s="211"/>
      <c r="S209" s="211"/>
    </row>
    <row r="210" spans="2:19" hidden="1">
      <c r="B210" s="4"/>
      <c r="C210" s="4"/>
      <c r="D210" s="4"/>
      <c r="E210" s="4"/>
      <c r="F210" s="17"/>
      <c r="G210" s="4"/>
      <c r="H210" s="4"/>
      <c r="I210" s="5"/>
      <c r="J210" s="5"/>
      <c r="K210" s="5"/>
      <c r="L210" s="12"/>
      <c r="N210" s="5"/>
      <c r="O210" s="6"/>
      <c r="P210" s="212"/>
      <c r="Q210" s="211"/>
      <c r="R210" s="211"/>
      <c r="S210" s="211"/>
    </row>
    <row r="211" spans="2:19" hidden="1">
      <c r="P211" s="212"/>
      <c r="Q211" s="211"/>
      <c r="R211" s="211"/>
      <c r="S211" s="211"/>
    </row>
  </sheetData>
  <sheetProtection algorithmName="SHA-512" hashValue="0BufU/stvDF8J9f+nfI0Xcw/POIMvP78ASnjbefzpYV5+X0RYb8hkbyaWdohTNtGUlA1ck9zW+kS1TLXpW0KhA==" saltValue="/v35pJKIifCXrBfPObiIrA==" spinCount="100000" sheet="1" objects="1" scenarios="1" selectLockedCells="1"/>
  <mergeCells count="3">
    <mergeCell ref="R13:S13"/>
    <mergeCell ref="R14:S14"/>
    <mergeCell ref="Q28:S28"/>
  </mergeCells>
  <phoneticPr fontId="11" type="noConversion"/>
  <conditionalFormatting sqref="B2:B200">
    <cfRule type="expression" dxfId="59" priority="11">
      <formula>AND(ISBLANK($B2),NOT(ISBLANK($B3)))</formula>
    </cfRule>
  </conditionalFormatting>
  <conditionalFormatting sqref="C2:C200">
    <cfRule type="expression" dxfId="58" priority="10">
      <formula>AND(ISBLANK($C2),NOT(ISBLANK($B3)))</formula>
    </cfRule>
  </conditionalFormatting>
  <conditionalFormatting sqref="D2:D200">
    <cfRule type="expression" dxfId="57" priority="9">
      <formula>AND(ISBLANK($D2),NOT(ISBLANK($B3)))</formula>
    </cfRule>
  </conditionalFormatting>
  <conditionalFormatting sqref="E2:E200">
    <cfRule type="expression" dxfId="56" priority="7">
      <formula>AND(ISBLANK($E2),NOT(ISBLANK($B3)))</formula>
    </cfRule>
  </conditionalFormatting>
  <conditionalFormatting sqref="G2:G200">
    <cfRule type="expression" dxfId="54" priority="6">
      <formula>AND(ISBLANK($G2),NOT(ISBLANK($B3)))</formula>
    </cfRule>
  </conditionalFormatting>
  <conditionalFormatting sqref="H2:H200">
    <cfRule type="expression" dxfId="53" priority="5">
      <formula>AND(ISBLANK($H2),NOT(ISBLANK($B3)))</formula>
    </cfRule>
  </conditionalFormatting>
  <conditionalFormatting sqref="I2:I200">
    <cfRule type="expression" dxfId="51" priority="4">
      <formula>AND(ISBLANK($I2),NOT(ISBLANK($B3)))</formula>
    </cfRule>
  </conditionalFormatting>
  <conditionalFormatting sqref="J2:J200">
    <cfRule type="expression" dxfId="50" priority="3">
      <formula>IF($I2="Dry",FALSE,AND(ISBLANK($J2),NOT(ISBLANK($B3))))</formula>
    </cfRule>
  </conditionalFormatting>
  <conditionalFormatting sqref="J2:K200">
    <cfRule type="expression" dxfId="49" priority="1">
      <formula>$I2="Dry"</formula>
    </cfRule>
  </conditionalFormatting>
  <conditionalFormatting sqref="K2:K200">
    <cfRule type="expression" dxfId="48" priority="2">
      <formula>IF($I2="Dry",FALSE,AND(ISBLANK($K2),NOT(ISBLANK($B3))))</formula>
    </cfRule>
  </conditionalFormatting>
  <conditionalFormatting sqref="L2:L200">
    <cfRule type="expression" dxfId="47" priority="19">
      <formula>$L2=1</formula>
    </cfRule>
    <cfRule type="expression" dxfId="46" priority="20">
      <formula>$L2&gt;$M2</formula>
    </cfRule>
  </conditionalFormatting>
  <dataValidations count="11">
    <dataValidation type="whole" operator="greaterThan" allowBlank="1" showInputMessage="1" showErrorMessage="1" errorTitle="Valid Quantity" error="Please enter a value greater than 0 for quantity. If you would like to specify a delivered amount, you can do so under the notes section." sqref="N983042:N983240 N65538:N65736 N131074:N131272 N196610:N196808 N262146:N262344 N327682:N327880 N393218:N393416 N458754:N458952 N524290:N524488 N589826:N590024 N655362:N655560 N720898:N721096 N786434:N786632 N851970:N852168 N917506:N917704" xr:uid="{5BC7B0BC-5A38-44C3-9EA4-0E0852885868}">
      <formula1>0</formula1>
    </dataValidation>
    <dataValidation allowBlank="1" showInputMessage="1" sqref="L131074:L131272 L196610:L196808 L262146:L262344 L327682:L327880 L393218:L393416 L458754:L458952 L524290:L524488 L589826:L590024 L655362:L655560 L720898:L721096 L786434:L786632 L851970:L852168 L917506:L917704 L983042:L983240 L65538:L65736 M65539:M65737 M131075:M131273 M196611:M196809 M262147:M262345 M327683:M327881 M393219:M393417 M458755:M458953 M524291:M524489 M589827:M590025 M655363:M655561 M720899:M721097 M786435:M786633 M851971:M852169 M917507:M917705 M983043:M983241" xr:uid="{0667C681-4736-4948-A005-3847ACB10239}"/>
    <dataValidation type="textLength" allowBlank="1" showInputMessage="1" showErrorMessage="1" errorTitle="Character Length Warning" error="Please make sure your note is no more than 600 characters long." sqref="O65538:O65736 O131074:O131272 O196610:O196808 O262146:O262344 O327682:O327880 O393218:O393416 O458754:O458952 O524290:O524488 O589826:O590024 O655362:O655560 O720898:O721096 O786434:O786632 O851970:O852168 O917506:O917704 O983042:O983240 O2:O200" xr:uid="{2EC85924-D6BC-40E1-A614-B3DD68F9C8C0}">
      <formula1>0</formula1>
      <formula2>600</formula2>
    </dataValidation>
    <dataValidation errorStyle="warning" allowBlank="1" showInputMessage="1" errorTitle="Base Length Warning" error="Alert! Your probe sequence is not within our recommended criteria for probe length. Please adjust your sequence such that it is between 5 and 49 bases long or contact info@biosearchtech.com for more information" promptTitle="Sequence Notes" prompt="1. Limit wobble bases to_x000a_    6 oligo species in total_x000a_3. No internal modifications_x000a_4. Please include inosine bases in _x000a_    brackets: [i] or [I]_x000a_5. No RNA bases_x000a_See textbox on left for additional information." sqref="D983042:D983240 D65538:D65736 D131074:D131272 D196610:D196808 D262146:D262344 D327682:D327880 D393218:D393416 D458754:D458952 D524290:D524488 D589826:D590024 D655362:D655560 D720898:D721096 D786434:D786632 D851970:D852168 D917506:D917704" xr:uid="{55A6FF3D-9BBD-4A5F-99AB-2A2236D790C6}"/>
    <dataValidation errorStyle="warning" allowBlank="1" showInputMessage="1" showErrorMessage="1" sqref="F2:F200 F65538:F65736 F131074:F131272 F196610:F196808 F262146:F262344 F327682:F327880 F393218:F393416 F458754:F458952 F524290:F524488 F589826:F590024 F655362:F655560 F720898:F721096 F786434:F786632 F851970:F852168 F917506:F917704 F983042:F983240" xr:uid="{8110AD2A-4F2A-4759-B4BA-FDB50D9C8A71}"/>
    <dataValidation type="textLength" allowBlank="1" showInputMessage="1" showErrorMessage="1" errorTitle="Base Length Warning" error="Your primer sequence is not within our recommended criteria for primer length. Please adjust your sequence such that it is between 5 and 30 bases long or contact info@biosearchtech.com for more information." promptTitle="Sequence Notes" prompt="1. Between 5 and 30 bases_x000a_2. Limit wobble bases to_x000a_    6 oligo species in total_x000a_3. Please include inosine bases in _x000a_    brackets: [i] or [I]_x000a_See textbox on left for additional information." sqref="G983042:G983240 G65538:G65736 G131074:G131272 G196610:G196808 G262146:G262344 G327682:G327880 G393218:G393416 G458754:G458952 G524290:G524488 G589826:G590024 G655362:G655560 G720898:G721096 G786434:G786632 G851970:G852168 G917506:G917704" xr:uid="{1EDD1EDE-ECC5-4905-A02F-DB2B59779C5E}">
      <formula1>5</formula1>
      <formula2>30</formula2>
    </dataValidation>
    <dataValidation type="textLength" allowBlank="1" showInputMessage="1" showErrorMessage="1" errorTitle="Character Length Warning" error="Please make sure that the name of your oligo is no more than 22 characters long." promptTitle="Character Limit" prompt="1 to 22" sqref="B983042:B983240 B65538:B65736 B131074:B131272 B196610:B196808 B262146:B262344 B327682:B327880 B393218:B393416 B458754:B458952 B524290:B524488 B589826:B590024 B655362:B655560 B720898:B721096 B786434:B786632 B851970:B852168 B917506:B917704" xr:uid="{2786D1AD-B3BB-4E49-914F-0B6309A1488F}">
      <formula1>1</formula1>
      <formula2>22</formula2>
    </dataValidation>
    <dataValidation type="whole" operator="lessThanOrEqual" showInputMessage="1" showErrorMessage="1" errorTitle="Max Aliquots" error="Please ensure the number you have input does not exceed the maximum aliquots referenced in the &quot;Max Aliquots&quot; column." promptTitle="Choosing Aliquots" prompt="The aliquot number is equal to the total number of tubes delivered and must be 2 or greater. Please reference Max Aliquots column for upper limit of aliquots._x000a__x000a_To receive your oligo in a single tube please leave this field blank." sqref="L2:L200" xr:uid="{C7395B0C-36DE-4E40-AEE0-054868328CE9}">
      <formula1>IF($I2="Dry",$H2*10,IF(NOT(ISBLANK($K2)),ROUNDDOWN((($H2/$K2)*1000)/15,0)))</formula1>
    </dataValidation>
    <dataValidation type="whole" operator="greaterThan" allowBlank="1" showInputMessage="1" showErrorMessage="1" errorTitle="Valid Quantity" error="Please enter a value greater than 0 for quantity. If you would like to specify a delivered amount, you can do so under the notes section." promptTitle="Choosing Quantity" prompt="Quantity designates the oligo inclusive of its aliquots/fractions. If 20 aliquots and qty 2 are selected, 40 tubes will be delivered." sqref="N2:N200" xr:uid="{F1F30497-755C-4F5C-AAA8-6FDB7708CB8C}">
      <formula1>0</formula1>
    </dataValidation>
    <dataValidation type="custom" allowBlank="1" showInputMessage="1" showErrorMessage="1" errorTitle="Character Warning" error="Alert! Please make sure that the name of your oligo is no more than 22 characters long." promptTitle="Character Limit" prompt="1 to 22_x000a__x000a_Printed on the tube label" sqref="B2:B200" xr:uid="{97F6E5B0-121C-49BA-B5AC-92C37FE7F2C6}">
      <formula1>LEN(B2)&lt;=22</formula1>
    </dataValidation>
    <dataValidation type="custom" operator="lessThanOrEqual" allowBlank="1" showInputMessage="1" showErrorMessage="1" errorTitle="Character Length Warning" error="Alert! Please make sure that the name of your oligo set is no more than 13 characters long." promptTitle="Character Limit" prompt="1 to 13_x000a__x000a_Not printed on the tube label" sqref="A2:A200" xr:uid="{F2D60F29-C1AD-4FB4-A554-F3C19A519FAC}">
      <formula1>LEN(A2)&lt;=13</formula1>
    </dataValidation>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8" id="{9880AC0F-E5B2-438B-850C-5168CE476660}">
            <xm:f>AND(NOT(ISBLANK($E2)),ISNA(MATCH($E2,INDIRECT(HLOOKUP(C2,Lists!$FQ$2:$FZ$4,2,FALSE)),0)))</xm:f>
            <x14:dxf>
              <fill>
                <patternFill>
                  <bgColor rgb="FFFFB3B3"/>
                </patternFill>
              </fill>
              <border>
                <left style="thin">
                  <color rgb="FFD4D4D4"/>
                </left>
                <right style="thin">
                  <color rgb="FFD4D4D4"/>
                </right>
                <top style="thin">
                  <color rgb="FFD4D4D4"/>
                </top>
                <bottom style="thin">
                  <color rgb="FFD4D4D4"/>
                </bottom>
              </border>
            </x14:dxf>
          </x14:cfRule>
          <xm:sqref>E2:E200</xm:sqref>
        </x14:conditionalFormatting>
        <x14:conditionalFormatting xmlns:xm="http://schemas.microsoft.com/office/excel/2006/main">
          <x14:cfRule type="expression" priority="13" id="{8D63BE19-27AD-48D2-B477-3800727CE966}">
            <xm:f>_xlfn.LET(_xlpm.sC,F!D3, IF(F!E3&gt;79, OR(AND(NOT(ISBLANK($H2)),ISNA(MATCH($H2,INDIRECT(VLOOKUP(_xlpm.sC,D!$N$2:$Q$22,3,FALSE)),0))),AND(NOT(ISBLANK($H2)),ISERR(MATCH($H2,INDIRECT(VLOOKUP(_xlpm.sC,D!$N$2:$Q$22,3,FALSE)))))), OR(AND(NOT(ISBLANK($H2)),ISNA(MATCH($H2,INDIRECT(VLOOKUP(_xlpm.sC,D!$N$2:$Q$22,2,FALSE)),0))),AND(NOT(ISBLANK($H2)),ISERR(MATCH($H2,INDIRECT(VLOOKUP(_xlpm.sC,D!$N$2:$Q$22,2,FALSE))))))))</xm:f>
            <x14:dxf>
              <fill>
                <patternFill>
                  <bgColor rgb="FFF7F8BA"/>
                </patternFill>
              </fill>
              <border>
                <left style="thin">
                  <color rgb="FFD4D4D4"/>
                </left>
                <right style="thin">
                  <color rgb="FFD4D4D4"/>
                </right>
                <top style="thin">
                  <color rgb="FFD4D4D4"/>
                </top>
                <bottom style="thin">
                  <color rgb="FFD4D4D4"/>
                </bottom>
              </border>
            </x14:dxf>
          </x14:cfRule>
          <xm:sqref>H2:H200</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544A6FFD-8488-49A5-B436-B3DFDCCEC135}">
          <x14:formula1>
            <xm:f>Lists!$Z$3:$Z$12</xm:f>
          </x14:formula1>
          <xm:sqref>C2:C200</xm:sqref>
        </x14:dataValidation>
        <x14:dataValidation type="list" allowBlank="1" showInputMessage="1" showErrorMessage="1" xr:uid="{2AF4CC1E-F442-48D1-BAC1-85ED0C8ADEA4}">
          <x14:formula1>
            <xm:f>Lists!$BD$3:$BD$4</xm:f>
          </x14:formula1>
          <xm:sqref>I2:I200</xm:sqref>
        </x14:dataValidation>
        <x14:dataValidation type="list" allowBlank="1" showInputMessage="1" showErrorMessage="1" xr:uid="{0A5C4BEB-AFB9-4B41-9841-36D6149E4A45}">
          <x14:formula1>
            <xm:f>INDIRECT(HLOOKUP(C2,Lists!$FQ$2:$FZ$4,2,FALSE))</xm:f>
          </x14:formula1>
          <xm:sqref>E2:E200</xm:sqref>
        </x14:dataValidation>
        <x14:dataValidation type="list" allowBlank="1" showInputMessage="1" showErrorMessage="1" xr:uid="{728467A1-6008-490B-A1E0-AB42E5ED5F97}">
          <x14:formula1>
            <xm:f>IF($I2&lt;&gt;"Dry",Lists!$BC$3:$BC$6,$I2="Dry")</xm:f>
          </x14:formula1>
          <xm:sqref>J2:J200</xm:sqref>
        </x14:dataValidation>
        <x14:dataValidation type="list" errorStyle="information" allowBlank="1" showInputMessage="1" showErrorMessage="1" errorTitle="Custom Value Entered" error="Please ensure the custom value entered is between the range specified in the drop down list." promptTitle="Please choose or enter a value" prompt="Select from the standard values or input any whole number between the stated minimum and maximum provided in the list." xr:uid="{235AA5FC-D428-43AB-B7E3-9D5C5A816FC6}">
          <x14:formula1>
            <xm:f>IF($I2&lt;&gt;"Dry",INDIRECT(VLOOKUP(_xlfn.NUMBERVALUE(H2),D!$V$3:$AD$23,2,FALSE)),$I2="Dry")</xm:f>
          </x14:formula1>
          <xm:sqref>K2:K200</xm:sqref>
        </x14:dataValidation>
        <x14:dataValidation type="list" allowBlank="1" showInputMessage="1" showErrorMessage="1" xr:uid="{26B1D282-FD59-4886-A0A5-D2395BE99495}">
          <x14:formula1>
            <xm:f>_xlfn.LET(_xlpm.sC,F!D3,IF(F!E3&gt;79,INDIRECT(VLOOKUP(_xlpm.sC,D!$N$2:$R$22,3,FALSE)),INDIRECT(VLOOKUP(_xlpm.sC,D!$N$2:$R$22,2,FALSE))))</xm:f>
          </x14:formula1>
          <xm:sqref>H2:H200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45B02-8A00-48B2-B2AA-03450637D769}">
  <sheetPr codeName="Sheet12">
    <tabColor rgb="FF41828F"/>
  </sheetPr>
  <dimension ref="A1:W210"/>
  <sheetViews>
    <sheetView zoomScale="85" zoomScaleNormal="85" workbookViewId="0">
      <pane ySplit="1" topLeftCell="A2" activePane="bottomLeft" state="frozen"/>
      <selection activeCell="C10" sqref="C10"/>
      <selection pane="bottomLeft" activeCell="A2" sqref="A2"/>
    </sheetView>
  </sheetViews>
  <sheetFormatPr defaultColWidth="0" defaultRowHeight="12.5" zeroHeight="1"/>
  <cols>
    <col min="1" max="1" width="20.75" style="20" customWidth="1"/>
    <col min="2" max="2" width="18.75" style="2" customWidth="1"/>
    <col min="3" max="3" width="45.75" style="2" customWidth="1"/>
    <col min="4" max="4" width="18.75" style="2" customWidth="1"/>
    <col min="5" max="5" width="14.75" style="2" customWidth="1"/>
    <col min="6" max="6" width="15.75" style="42" customWidth="1"/>
    <col min="7" max="8" width="45.75" style="2" customWidth="1"/>
    <col min="9" max="9" width="11.1640625" style="2" customWidth="1"/>
    <col min="10" max="11" width="18.25" style="42" customWidth="1"/>
    <col min="12" max="13" width="11.75" style="2" customWidth="1"/>
    <col min="14" max="14" width="20.75" style="2" customWidth="1"/>
    <col min="15" max="15" width="10.75" style="13" customWidth="1"/>
    <col min="16" max="16" width="10.75" style="42" customWidth="1"/>
    <col min="17" max="17" width="10.75" style="2" customWidth="1"/>
    <col min="18" max="18" width="40.75" style="3" customWidth="1"/>
    <col min="19" max="19" width="2.75" style="1" customWidth="1"/>
    <col min="20" max="20" width="6.75" style="1" customWidth="1"/>
    <col min="21" max="22" width="36.75" style="1" customWidth="1"/>
    <col min="23" max="23" width="2.75" style="1" customWidth="1"/>
    <col min="24" max="16384" width="9.1640625" style="2" hidden="1"/>
  </cols>
  <sheetData>
    <row r="1" spans="1:23" s="121" customFormat="1" ht="45" customHeight="1">
      <c r="A1" s="170" t="s">
        <v>618</v>
      </c>
      <c r="B1" s="166" t="s">
        <v>633</v>
      </c>
      <c r="C1" s="166" t="s">
        <v>634</v>
      </c>
      <c r="D1" s="166" t="s">
        <v>635</v>
      </c>
      <c r="E1" s="166" t="s">
        <v>636</v>
      </c>
      <c r="F1" s="168" t="s">
        <v>627</v>
      </c>
      <c r="G1" s="166" t="s">
        <v>621</v>
      </c>
      <c r="H1" s="166" t="s">
        <v>622</v>
      </c>
      <c r="I1" s="166" t="s">
        <v>125</v>
      </c>
      <c r="J1" s="168" t="s">
        <v>637</v>
      </c>
      <c r="K1" s="168" t="s">
        <v>624</v>
      </c>
      <c r="L1" s="166" t="s">
        <v>41</v>
      </c>
      <c r="M1" s="166" t="s">
        <v>42</v>
      </c>
      <c r="N1" s="166" t="s">
        <v>625</v>
      </c>
      <c r="O1" s="166" t="s">
        <v>44</v>
      </c>
      <c r="P1" s="168" t="s">
        <v>626</v>
      </c>
      <c r="Q1" s="169" t="s">
        <v>45</v>
      </c>
      <c r="R1" s="171" t="s">
        <v>46</v>
      </c>
      <c r="S1" s="120"/>
      <c r="T1" s="120"/>
      <c r="U1" s="120"/>
      <c r="V1" s="120"/>
      <c r="W1" s="1"/>
    </row>
    <row r="2" spans="1:23" ht="13" customHeight="1" thickBot="1">
      <c r="A2" s="50"/>
      <c r="B2" s="51"/>
      <c r="C2" s="51"/>
      <c r="D2" s="51"/>
      <c r="E2" s="163"/>
      <c r="F2" s="172" t="str">
        <f>IF(ISBLANK($A2), "", "RP HPLC")</f>
        <v/>
      </c>
      <c r="G2" s="51"/>
      <c r="H2" s="51"/>
      <c r="I2" s="51"/>
      <c r="J2" s="173" t="str">
        <f>IF(OR(ISBLANK($E2), ISBLANK($I2)),"",$E2 * $I2)</f>
        <v/>
      </c>
      <c r="K2" s="172" t="str">
        <f>IF(ISBLANK($A2), "", "Salt-Free")</f>
        <v/>
      </c>
      <c r="L2" s="50"/>
      <c r="M2" s="50"/>
      <c r="N2" s="55"/>
      <c r="O2" s="52"/>
      <c r="P2" s="172" t="str">
        <f>IF($L2="Dry",$E2*10,IF(NOT(ISBLANK($N2)),ROUNDDOWN((($E2/$N2)*1000)/15,0),""))</f>
        <v/>
      </c>
      <c r="Q2" s="53">
        <v>1</v>
      </c>
      <c r="R2" s="125"/>
    </row>
    <row r="3" spans="1:23" ht="13" customHeight="1">
      <c r="A3" s="50"/>
      <c r="B3" s="51"/>
      <c r="C3" s="51"/>
      <c r="D3" s="51"/>
      <c r="E3" s="163"/>
      <c r="F3" s="172" t="str">
        <f t="shared" ref="F3:F66" si="0">IF(ISBLANK($A3), "", "RP HPLC")</f>
        <v/>
      </c>
      <c r="G3" s="51"/>
      <c r="H3" s="51"/>
      <c r="I3" s="51"/>
      <c r="J3" s="173" t="str">
        <f t="shared" ref="J3:J66" si="1">IF(OR(ISBLANK($E3), ISBLANK($I3)),"",$E3 * $I3)</f>
        <v/>
      </c>
      <c r="K3" s="172" t="str">
        <f t="shared" ref="K3:K66" si="2">IF(ISBLANK($A3), "", "Salt-Free")</f>
        <v/>
      </c>
      <c r="L3" s="50"/>
      <c r="M3" s="50"/>
      <c r="N3" s="55"/>
      <c r="O3" s="52"/>
      <c r="P3" s="172" t="str">
        <f t="shared" ref="P3:P33" si="3">IF($L3="Dry",$E3*10,IF(NOT(ISBLANK($N3)),ROUNDDOWN((($E3/$N3)*1000)/15,0),""))</f>
        <v/>
      </c>
      <c r="Q3" s="53">
        <v>1</v>
      </c>
      <c r="R3" s="125"/>
      <c r="T3" s="316" t="str">
        <f>D!AI2</f>
        <v>Key Chart</v>
      </c>
      <c r="U3" s="317"/>
      <c r="V3" s="318"/>
    </row>
    <row r="4" spans="1:23" ht="13" customHeight="1">
      <c r="A4" s="50"/>
      <c r="B4" s="51"/>
      <c r="C4" s="51"/>
      <c r="D4" s="51"/>
      <c r="E4" s="163"/>
      <c r="F4" s="172" t="str">
        <f t="shared" si="0"/>
        <v/>
      </c>
      <c r="G4" s="51"/>
      <c r="H4" s="51"/>
      <c r="I4" s="51"/>
      <c r="J4" s="173" t="str">
        <f t="shared" si="1"/>
        <v/>
      </c>
      <c r="K4" s="172" t="str">
        <f t="shared" si="2"/>
        <v/>
      </c>
      <c r="L4" s="50"/>
      <c r="M4" s="50"/>
      <c r="N4" s="55"/>
      <c r="O4" s="52"/>
      <c r="P4" s="172" t="str">
        <f t="shared" si="3"/>
        <v/>
      </c>
      <c r="Q4" s="53">
        <v>1</v>
      </c>
      <c r="R4" s="125"/>
      <c r="T4" s="246" t="str">
        <f>D!AI3</f>
        <v xml:space="preserve">Color </v>
      </c>
      <c r="U4" s="255" t="str">
        <f>D!AJ3</f>
        <v>Meaning</v>
      </c>
      <c r="V4" s="247" t="str">
        <f>D!AK3</f>
        <v>Suggested Action</v>
      </c>
    </row>
    <row r="5" spans="1:23" ht="13" customHeight="1">
      <c r="A5" s="50"/>
      <c r="B5" s="51"/>
      <c r="C5" s="51"/>
      <c r="D5" s="51"/>
      <c r="E5" s="163"/>
      <c r="F5" s="172" t="str">
        <f t="shared" si="0"/>
        <v/>
      </c>
      <c r="G5" s="51"/>
      <c r="H5" s="51"/>
      <c r="I5" s="51"/>
      <c r="J5" s="173" t="str">
        <f t="shared" si="1"/>
        <v/>
      </c>
      <c r="K5" s="172" t="str">
        <f t="shared" si="2"/>
        <v/>
      </c>
      <c r="L5" s="50"/>
      <c r="M5" s="50"/>
      <c r="N5" s="55"/>
      <c r="O5" s="52"/>
      <c r="P5" s="172" t="str">
        <f t="shared" si="3"/>
        <v/>
      </c>
      <c r="Q5" s="53">
        <v>1</v>
      </c>
      <c r="R5" s="125"/>
      <c r="T5" s="248"/>
      <c r="U5" s="252" t="str">
        <f>D!AJ4</f>
        <v>Invalid Input</v>
      </c>
      <c r="V5" s="249" t="str">
        <f>D!AK4</f>
        <v>Change input to value from drop-down</v>
      </c>
    </row>
    <row r="6" spans="1:23" ht="13" customHeight="1">
      <c r="A6" s="50"/>
      <c r="B6" s="51"/>
      <c r="C6" s="51"/>
      <c r="D6" s="51"/>
      <c r="E6" s="163"/>
      <c r="F6" s="172" t="str">
        <f t="shared" si="0"/>
        <v/>
      </c>
      <c r="G6" s="51"/>
      <c r="H6" s="51"/>
      <c r="I6" s="51"/>
      <c r="J6" s="173" t="str">
        <f t="shared" si="1"/>
        <v/>
      </c>
      <c r="K6" s="172" t="str">
        <f t="shared" si="2"/>
        <v/>
      </c>
      <c r="L6" s="50"/>
      <c r="M6" s="50"/>
      <c r="N6" s="55"/>
      <c r="O6" s="52"/>
      <c r="P6" s="172" t="str">
        <f t="shared" si="3"/>
        <v/>
      </c>
      <c r="Q6" s="53">
        <v>1</v>
      </c>
      <c r="R6" s="125"/>
      <c r="T6" s="250"/>
      <c r="U6" s="252" t="str">
        <f>D!AJ5</f>
        <v>Non Standard Delivery</v>
      </c>
      <c r="V6" s="249" t="str">
        <f>D!AK5</f>
        <v>Confirm you are content with your input</v>
      </c>
    </row>
    <row r="7" spans="1:23" ht="13" customHeight="1">
      <c r="A7" s="50"/>
      <c r="B7" s="51"/>
      <c r="C7" s="51"/>
      <c r="D7" s="51"/>
      <c r="E7" s="163"/>
      <c r="F7" s="172" t="str">
        <f t="shared" si="0"/>
        <v/>
      </c>
      <c r="G7" s="51"/>
      <c r="H7" s="51"/>
      <c r="I7" s="51"/>
      <c r="J7" s="173" t="str">
        <f t="shared" si="1"/>
        <v/>
      </c>
      <c r="K7" s="172" t="str">
        <f t="shared" si="2"/>
        <v/>
      </c>
      <c r="L7" s="50"/>
      <c r="M7" s="50"/>
      <c r="N7" s="55"/>
      <c r="O7" s="52"/>
      <c r="P7" s="172" t="str">
        <f t="shared" si="3"/>
        <v/>
      </c>
      <c r="Q7" s="53">
        <v>1</v>
      </c>
      <c r="R7" s="125"/>
      <c r="T7" s="258"/>
      <c r="U7" s="252" t="str">
        <f>D!AJ6</f>
        <v>Display Only Field</v>
      </c>
      <c r="V7" s="249" t="str">
        <f>D!AK6</f>
        <v>No action required</v>
      </c>
    </row>
    <row r="8" spans="1:23" ht="13" customHeight="1">
      <c r="A8" s="50"/>
      <c r="B8" s="51"/>
      <c r="C8" s="51"/>
      <c r="D8" s="51"/>
      <c r="E8" s="163"/>
      <c r="F8" s="172" t="str">
        <f t="shared" si="0"/>
        <v/>
      </c>
      <c r="G8" s="51"/>
      <c r="H8" s="51"/>
      <c r="I8" s="51"/>
      <c r="J8" s="173" t="str">
        <f t="shared" si="1"/>
        <v/>
      </c>
      <c r="K8" s="172" t="str">
        <f t="shared" si="2"/>
        <v/>
      </c>
      <c r="L8" s="50"/>
      <c r="M8" s="50"/>
      <c r="N8" s="55"/>
      <c r="O8" s="52"/>
      <c r="P8" s="172" t="str">
        <f t="shared" si="3"/>
        <v/>
      </c>
      <c r="Q8" s="53">
        <v>1</v>
      </c>
      <c r="R8" s="125"/>
      <c r="T8" s="253"/>
      <c r="U8" s="252" t="str">
        <f>D!AJ7</f>
        <v>N/A Field</v>
      </c>
      <c r="V8" s="249" t="str">
        <f>D!AK7</f>
        <v>No action required</v>
      </c>
    </row>
    <row r="9" spans="1:23" ht="13" customHeight="1" thickBot="1">
      <c r="A9" s="50"/>
      <c r="B9" s="51"/>
      <c r="C9" s="51"/>
      <c r="D9" s="51"/>
      <c r="E9" s="163"/>
      <c r="F9" s="172" t="str">
        <f t="shared" si="0"/>
        <v/>
      </c>
      <c r="G9" s="51"/>
      <c r="H9" s="51"/>
      <c r="I9" s="51"/>
      <c r="J9" s="173" t="str">
        <f t="shared" si="1"/>
        <v/>
      </c>
      <c r="K9" s="172" t="str">
        <f t="shared" si="2"/>
        <v/>
      </c>
      <c r="L9" s="50"/>
      <c r="M9" s="50"/>
      <c r="N9" s="55"/>
      <c r="O9" s="52"/>
      <c r="P9" s="172" t="str">
        <f t="shared" si="3"/>
        <v/>
      </c>
      <c r="Q9" s="53">
        <v>1</v>
      </c>
      <c r="R9" s="125"/>
      <c r="T9" s="254" t="str">
        <f>D!AI8</f>
        <v>Value</v>
      </c>
      <c r="U9" s="257" t="str">
        <f>D!AJ8</f>
        <v>N/A Field, w/ Invalid Input</v>
      </c>
      <c r="V9" s="251" t="str">
        <f>D!AK8</f>
        <v>No data allowed in field, please remove</v>
      </c>
    </row>
    <row r="10" spans="1:23" ht="13" customHeight="1">
      <c r="A10" s="50"/>
      <c r="B10" s="51"/>
      <c r="C10" s="51"/>
      <c r="D10" s="51"/>
      <c r="E10" s="163"/>
      <c r="F10" s="172" t="str">
        <f t="shared" si="0"/>
        <v/>
      </c>
      <c r="G10" s="51"/>
      <c r="H10" s="51"/>
      <c r="I10" s="51"/>
      <c r="J10" s="173" t="str">
        <f t="shared" si="1"/>
        <v/>
      </c>
      <c r="K10" s="172" t="str">
        <f t="shared" si="2"/>
        <v/>
      </c>
      <c r="L10" s="50"/>
      <c r="M10" s="50"/>
      <c r="N10" s="55"/>
      <c r="O10" s="52"/>
      <c r="P10" s="172" t="str">
        <f t="shared" si="3"/>
        <v/>
      </c>
      <c r="Q10" s="53">
        <v>1</v>
      </c>
      <c r="R10" s="125"/>
    </row>
    <row r="11" spans="1:23" ht="13" customHeight="1">
      <c r="A11" s="50"/>
      <c r="B11" s="51"/>
      <c r="C11" s="51"/>
      <c r="D11" s="51"/>
      <c r="E11" s="163"/>
      <c r="F11" s="172" t="str">
        <f t="shared" si="0"/>
        <v/>
      </c>
      <c r="G11" s="51"/>
      <c r="H11" s="51"/>
      <c r="I11" s="51"/>
      <c r="J11" s="173" t="str">
        <f t="shared" si="1"/>
        <v/>
      </c>
      <c r="K11" s="172" t="str">
        <f t="shared" si="2"/>
        <v/>
      </c>
      <c r="L11" s="50"/>
      <c r="M11" s="50"/>
      <c r="N11" s="55"/>
      <c r="O11" s="52"/>
      <c r="P11" s="172" t="str">
        <f t="shared" si="3"/>
        <v/>
      </c>
      <c r="Q11" s="53">
        <v>1</v>
      </c>
      <c r="R11" s="125"/>
    </row>
    <row r="12" spans="1:23" ht="13" customHeight="1">
      <c r="A12" s="50"/>
      <c r="B12" s="51"/>
      <c r="C12" s="51"/>
      <c r="D12" s="51"/>
      <c r="E12" s="163"/>
      <c r="F12" s="172" t="str">
        <f t="shared" si="0"/>
        <v/>
      </c>
      <c r="G12" s="51"/>
      <c r="H12" s="51"/>
      <c r="I12" s="51"/>
      <c r="J12" s="173" t="str">
        <f t="shared" si="1"/>
        <v/>
      </c>
      <c r="K12" s="172" t="str">
        <f t="shared" si="2"/>
        <v/>
      </c>
      <c r="L12" s="50"/>
      <c r="M12" s="50"/>
      <c r="N12" s="55"/>
      <c r="O12" s="52"/>
      <c r="P12" s="172" t="str">
        <f t="shared" si="3"/>
        <v/>
      </c>
      <c r="Q12" s="53">
        <v>1</v>
      </c>
      <c r="R12" s="125"/>
    </row>
    <row r="13" spans="1:23" s="19" customFormat="1" ht="13" customHeight="1">
      <c r="A13" s="50"/>
      <c r="B13" s="51"/>
      <c r="C13" s="51"/>
      <c r="D13" s="51"/>
      <c r="E13" s="163"/>
      <c r="F13" s="172" t="str">
        <f t="shared" si="0"/>
        <v/>
      </c>
      <c r="G13" s="51"/>
      <c r="H13" s="51"/>
      <c r="I13" s="51"/>
      <c r="J13" s="173" t="str">
        <f t="shared" si="1"/>
        <v/>
      </c>
      <c r="K13" s="172" t="str">
        <f t="shared" si="2"/>
        <v/>
      </c>
      <c r="L13" s="50"/>
      <c r="M13" s="50"/>
      <c r="N13" s="55"/>
      <c r="O13" s="52"/>
      <c r="P13" s="172" t="str">
        <f t="shared" si="3"/>
        <v/>
      </c>
      <c r="Q13" s="53">
        <v>1</v>
      </c>
      <c r="R13" s="56"/>
      <c r="S13" s="28"/>
      <c r="T13" s="28"/>
      <c r="U13" s="28"/>
      <c r="V13" s="28"/>
      <c r="W13" s="1"/>
    </row>
    <row r="14" spans="1:23" s="19" customFormat="1" ht="13" customHeight="1">
      <c r="A14" s="50"/>
      <c r="B14" s="51"/>
      <c r="C14" s="51"/>
      <c r="D14" s="51"/>
      <c r="E14" s="163"/>
      <c r="F14" s="172" t="str">
        <f t="shared" si="0"/>
        <v/>
      </c>
      <c r="G14" s="51"/>
      <c r="H14" s="51"/>
      <c r="I14" s="51"/>
      <c r="J14" s="173" t="str">
        <f t="shared" si="1"/>
        <v/>
      </c>
      <c r="K14" s="172" t="str">
        <f t="shared" si="2"/>
        <v/>
      </c>
      <c r="L14" s="50"/>
      <c r="M14" s="50"/>
      <c r="N14" s="55"/>
      <c r="O14" s="52"/>
      <c r="P14" s="172" t="str">
        <f t="shared" si="3"/>
        <v/>
      </c>
      <c r="Q14" s="53">
        <v>1</v>
      </c>
      <c r="R14" s="56"/>
      <c r="S14" s="28"/>
      <c r="T14" s="28"/>
      <c r="U14" s="28"/>
      <c r="V14" s="28"/>
      <c r="W14" s="1"/>
    </row>
    <row r="15" spans="1:23" s="19" customFormat="1" ht="13" customHeight="1">
      <c r="A15" s="50"/>
      <c r="B15" s="51"/>
      <c r="C15" s="51"/>
      <c r="D15" s="51"/>
      <c r="E15" s="163"/>
      <c r="F15" s="172" t="str">
        <f t="shared" si="0"/>
        <v/>
      </c>
      <c r="G15" s="51"/>
      <c r="H15" s="51"/>
      <c r="I15" s="51"/>
      <c r="J15" s="173" t="str">
        <f t="shared" si="1"/>
        <v/>
      </c>
      <c r="K15" s="172" t="str">
        <f t="shared" si="2"/>
        <v/>
      </c>
      <c r="L15" s="50"/>
      <c r="M15" s="50"/>
      <c r="N15" s="55"/>
      <c r="O15" s="52"/>
      <c r="P15" s="172" t="str">
        <f t="shared" si="3"/>
        <v/>
      </c>
      <c r="Q15" s="53">
        <v>1</v>
      </c>
      <c r="R15" s="56"/>
      <c r="S15" s="28"/>
      <c r="T15" s="28"/>
      <c r="U15" s="28"/>
      <c r="V15" s="28"/>
      <c r="W15" s="1"/>
    </row>
    <row r="16" spans="1:23" s="19" customFormat="1" ht="13" customHeight="1">
      <c r="A16" s="50"/>
      <c r="B16" s="51"/>
      <c r="C16" s="51"/>
      <c r="D16" s="51"/>
      <c r="E16" s="163"/>
      <c r="F16" s="172" t="str">
        <f t="shared" si="0"/>
        <v/>
      </c>
      <c r="G16" s="51"/>
      <c r="H16" s="51"/>
      <c r="I16" s="51"/>
      <c r="J16" s="173" t="str">
        <f t="shared" si="1"/>
        <v/>
      </c>
      <c r="K16" s="172" t="str">
        <f t="shared" si="2"/>
        <v/>
      </c>
      <c r="L16" s="50"/>
      <c r="M16" s="50"/>
      <c r="N16" s="55"/>
      <c r="O16" s="52"/>
      <c r="P16" s="172" t="str">
        <f t="shared" si="3"/>
        <v/>
      </c>
      <c r="Q16" s="53">
        <v>1</v>
      </c>
      <c r="R16" s="56"/>
      <c r="S16" s="28"/>
      <c r="T16" s="28"/>
      <c r="U16" s="28"/>
      <c r="V16" s="28"/>
      <c r="W16" s="1"/>
    </row>
    <row r="17" spans="1:18" ht="13" customHeight="1">
      <c r="A17" s="50"/>
      <c r="B17" s="51"/>
      <c r="C17" s="51"/>
      <c r="D17" s="51"/>
      <c r="E17" s="163"/>
      <c r="F17" s="172" t="str">
        <f t="shared" si="0"/>
        <v/>
      </c>
      <c r="G17" s="51"/>
      <c r="H17" s="51"/>
      <c r="I17" s="51"/>
      <c r="J17" s="173" t="str">
        <f t="shared" si="1"/>
        <v/>
      </c>
      <c r="K17" s="172" t="str">
        <f t="shared" si="2"/>
        <v/>
      </c>
      <c r="L17" s="50"/>
      <c r="M17" s="50"/>
      <c r="N17" s="55"/>
      <c r="O17" s="52"/>
      <c r="P17" s="172" t="str">
        <f t="shared" si="3"/>
        <v/>
      </c>
      <c r="Q17" s="53">
        <v>1</v>
      </c>
      <c r="R17" s="125"/>
    </row>
    <row r="18" spans="1:18" ht="13" customHeight="1">
      <c r="A18" s="50"/>
      <c r="B18" s="51"/>
      <c r="C18" s="51"/>
      <c r="D18" s="51"/>
      <c r="E18" s="163"/>
      <c r="F18" s="172" t="str">
        <f t="shared" si="0"/>
        <v/>
      </c>
      <c r="G18" s="51"/>
      <c r="H18" s="51"/>
      <c r="I18" s="51"/>
      <c r="J18" s="173" t="str">
        <f t="shared" si="1"/>
        <v/>
      </c>
      <c r="K18" s="172" t="str">
        <f t="shared" si="2"/>
        <v/>
      </c>
      <c r="L18" s="50"/>
      <c r="M18" s="50"/>
      <c r="N18" s="55"/>
      <c r="O18" s="52"/>
      <c r="P18" s="172" t="str">
        <f t="shared" si="3"/>
        <v/>
      </c>
      <c r="Q18" s="53">
        <v>1</v>
      </c>
      <c r="R18" s="125"/>
    </row>
    <row r="19" spans="1:18" ht="13" customHeight="1">
      <c r="A19" s="50"/>
      <c r="B19" s="51"/>
      <c r="C19" s="51"/>
      <c r="D19" s="51"/>
      <c r="E19" s="163"/>
      <c r="F19" s="172" t="str">
        <f t="shared" si="0"/>
        <v/>
      </c>
      <c r="G19" s="51"/>
      <c r="H19" s="51"/>
      <c r="I19" s="51"/>
      <c r="J19" s="173" t="str">
        <f t="shared" si="1"/>
        <v/>
      </c>
      <c r="K19" s="172" t="str">
        <f t="shared" si="2"/>
        <v/>
      </c>
      <c r="L19" s="50"/>
      <c r="M19" s="50"/>
      <c r="N19" s="55"/>
      <c r="O19" s="52"/>
      <c r="P19" s="172" t="str">
        <f t="shared" si="3"/>
        <v/>
      </c>
      <c r="Q19" s="53">
        <v>1</v>
      </c>
      <c r="R19" s="125"/>
    </row>
    <row r="20" spans="1:18" ht="13" customHeight="1">
      <c r="A20" s="50"/>
      <c r="B20" s="51"/>
      <c r="C20" s="51"/>
      <c r="D20" s="51"/>
      <c r="E20" s="163"/>
      <c r="F20" s="172" t="str">
        <f t="shared" si="0"/>
        <v/>
      </c>
      <c r="G20" s="51"/>
      <c r="H20" s="51"/>
      <c r="I20" s="51"/>
      <c r="J20" s="173" t="str">
        <f t="shared" si="1"/>
        <v/>
      </c>
      <c r="K20" s="172" t="str">
        <f t="shared" si="2"/>
        <v/>
      </c>
      <c r="L20" s="50"/>
      <c r="M20" s="50"/>
      <c r="N20" s="55"/>
      <c r="O20" s="52"/>
      <c r="P20" s="172" t="str">
        <f t="shared" si="3"/>
        <v/>
      </c>
      <c r="Q20" s="53">
        <v>1</v>
      </c>
      <c r="R20" s="125"/>
    </row>
    <row r="21" spans="1:18" ht="13" customHeight="1">
      <c r="A21" s="50"/>
      <c r="B21" s="51"/>
      <c r="C21" s="51"/>
      <c r="D21" s="51"/>
      <c r="E21" s="163"/>
      <c r="F21" s="172" t="str">
        <f t="shared" si="0"/>
        <v/>
      </c>
      <c r="G21" s="51"/>
      <c r="H21" s="51"/>
      <c r="I21" s="51"/>
      <c r="J21" s="173" t="str">
        <f t="shared" si="1"/>
        <v/>
      </c>
      <c r="K21" s="172" t="str">
        <f t="shared" si="2"/>
        <v/>
      </c>
      <c r="L21" s="50"/>
      <c r="M21" s="50"/>
      <c r="N21" s="55"/>
      <c r="O21" s="52"/>
      <c r="P21" s="172" t="str">
        <f t="shared" si="3"/>
        <v/>
      </c>
      <c r="Q21" s="53">
        <v>1</v>
      </c>
      <c r="R21" s="125"/>
    </row>
    <row r="22" spans="1:18" ht="13" customHeight="1">
      <c r="A22" s="50"/>
      <c r="B22" s="51"/>
      <c r="C22" s="51"/>
      <c r="D22" s="51"/>
      <c r="E22" s="163"/>
      <c r="F22" s="172" t="str">
        <f t="shared" si="0"/>
        <v/>
      </c>
      <c r="G22" s="51"/>
      <c r="H22" s="51"/>
      <c r="I22" s="51"/>
      <c r="J22" s="173" t="str">
        <f t="shared" si="1"/>
        <v/>
      </c>
      <c r="K22" s="172" t="str">
        <f t="shared" si="2"/>
        <v/>
      </c>
      <c r="L22" s="50"/>
      <c r="M22" s="50"/>
      <c r="N22" s="55"/>
      <c r="O22" s="52"/>
      <c r="P22" s="172" t="str">
        <f t="shared" si="3"/>
        <v/>
      </c>
      <c r="Q22" s="53">
        <v>1</v>
      </c>
      <c r="R22" s="125"/>
    </row>
    <row r="23" spans="1:18" ht="13" customHeight="1">
      <c r="A23" s="50"/>
      <c r="B23" s="51"/>
      <c r="C23" s="51"/>
      <c r="D23" s="51"/>
      <c r="E23" s="163"/>
      <c r="F23" s="172" t="str">
        <f t="shared" si="0"/>
        <v/>
      </c>
      <c r="G23" s="51"/>
      <c r="H23" s="51"/>
      <c r="I23" s="51"/>
      <c r="J23" s="173" t="str">
        <f t="shared" si="1"/>
        <v/>
      </c>
      <c r="K23" s="172" t="str">
        <f t="shared" si="2"/>
        <v/>
      </c>
      <c r="L23" s="50"/>
      <c r="M23" s="50"/>
      <c r="N23" s="55"/>
      <c r="O23" s="52"/>
      <c r="P23" s="172" t="str">
        <f t="shared" si="3"/>
        <v/>
      </c>
      <c r="Q23" s="53">
        <v>1</v>
      </c>
      <c r="R23" s="125"/>
    </row>
    <row r="24" spans="1:18" ht="13" customHeight="1">
      <c r="A24" s="50"/>
      <c r="B24" s="51"/>
      <c r="C24" s="51"/>
      <c r="D24" s="51"/>
      <c r="E24" s="163"/>
      <c r="F24" s="172" t="str">
        <f t="shared" si="0"/>
        <v/>
      </c>
      <c r="G24" s="51"/>
      <c r="H24" s="51"/>
      <c r="I24" s="51"/>
      <c r="J24" s="173" t="str">
        <f t="shared" si="1"/>
        <v/>
      </c>
      <c r="K24" s="172" t="str">
        <f t="shared" si="2"/>
        <v/>
      </c>
      <c r="L24" s="50"/>
      <c r="M24" s="50"/>
      <c r="N24" s="55"/>
      <c r="O24" s="52"/>
      <c r="P24" s="172" t="str">
        <f t="shared" si="3"/>
        <v/>
      </c>
      <c r="Q24" s="53">
        <v>1</v>
      </c>
      <c r="R24" s="125"/>
    </row>
    <row r="25" spans="1:18" ht="13" customHeight="1">
      <c r="A25" s="50"/>
      <c r="B25" s="51"/>
      <c r="C25" s="51"/>
      <c r="D25" s="51"/>
      <c r="E25" s="163"/>
      <c r="F25" s="172" t="str">
        <f t="shared" si="0"/>
        <v/>
      </c>
      <c r="G25" s="51"/>
      <c r="H25" s="51"/>
      <c r="I25" s="51"/>
      <c r="J25" s="173" t="str">
        <f t="shared" si="1"/>
        <v/>
      </c>
      <c r="K25" s="172" t="str">
        <f t="shared" si="2"/>
        <v/>
      </c>
      <c r="L25" s="50"/>
      <c r="M25" s="50"/>
      <c r="N25" s="55"/>
      <c r="O25" s="52"/>
      <c r="P25" s="172" t="str">
        <f t="shared" si="3"/>
        <v/>
      </c>
      <c r="Q25" s="53">
        <v>1</v>
      </c>
      <c r="R25" s="125"/>
    </row>
    <row r="26" spans="1:18" ht="13" customHeight="1">
      <c r="A26" s="50"/>
      <c r="B26" s="51"/>
      <c r="C26" s="51"/>
      <c r="D26" s="51"/>
      <c r="E26" s="163"/>
      <c r="F26" s="172" t="str">
        <f t="shared" si="0"/>
        <v/>
      </c>
      <c r="G26" s="51"/>
      <c r="H26" s="51"/>
      <c r="I26" s="51"/>
      <c r="J26" s="173" t="str">
        <f t="shared" si="1"/>
        <v/>
      </c>
      <c r="K26" s="172" t="str">
        <f t="shared" si="2"/>
        <v/>
      </c>
      <c r="L26" s="50"/>
      <c r="M26" s="50"/>
      <c r="N26" s="55"/>
      <c r="O26" s="52"/>
      <c r="P26" s="172" t="str">
        <f t="shared" si="3"/>
        <v/>
      </c>
      <c r="Q26" s="53">
        <v>1</v>
      </c>
      <c r="R26" s="125"/>
    </row>
    <row r="27" spans="1:18" ht="13" customHeight="1">
      <c r="A27" s="50"/>
      <c r="B27" s="51"/>
      <c r="C27" s="51"/>
      <c r="D27" s="51"/>
      <c r="E27" s="163"/>
      <c r="F27" s="172" t="str">
        <f t="shared" si="0"/>
        <v/>
      </c>
      <c r="G27" s="51"/>
      <c r="H27" s="51"/>
      <c r="I27" s="51"/>
      <c r="J27" s="173" t="str">
        <f t="shared" si="1"/>
        <v/>
      </c>
      <c r="K27" s="172" t="str">
        <f t="shared" si="2"/>
        <v/>
      </c>
      <c r="L27" s="50"/>
      <c r="M27" s="50"/>
      <c r="N27" s="55"/>
      <c r="O27" s="52"/>
      <c r="P27" s="172" t="str">
        <f t="shared" si="3"/>
        <v/>
      </c>
      <c r="Q27" s="53">
        <v>1</v>
      </c>
      <c r="R27" s="125"/>
    </row>
    <row r="28" spans="1:18" ht="13" customHeight="1">
      <c r="A28" s="50"/>
      <c r="B28" s="51"/>
      <c r="C28" s="51"/>
      <c r="D28" s="51"/>
      <c r="E28" s="163"/>
      <c r="F28" s="172" t="str">
        <f t="shared" si="0"/>
        <v/>
      </c>
      <c r="G28" s="51"/>
      <c r="H28" s="51"/>
      <c r="I28" s="51"/>
      <c r="J28" s="173" t="str">
        <f t="shared" si="1"/>
        <v/>
      </c>
      <c r="K28" s="172" t="str">
        <f t="shared" si="2"/>
        <v/>
      </c>
      <c r="L28" s="50"/>
      <c r="M28" s="50"/>
      <c r="N28" s="55"/>
      <c r="O28" s="52"/>
      <c r="P28" s="172" t="str">
        <f t="shared" si="3"/>
        <v/>
      </c>
      <c r="Q28" s="53">
        <v>1</v>
      </c>
      <c r="R28" s="125"/>
    </row>
    <row r="29" spans="1:18" ht="13" customHeight="1">
      <c r="A29" s="50"/>
      <c r="B29" s="51"/>
      <c r="C29" s="51"/>
      <c r="D29" s="51"/>
      <c r="E29" s="163"/>
      <c r="F29" s="172" t="str">
        <f t="shared" si="0"/>
        <v/>
      </c>
      <c r="G29" s="51"/>
      <c r="H29" s="51"/>
      <c r="I29" s="51"/>
      <c r="J29" s="173" t="str">
        <f t="shared" si="1"/>
        <v/>
      </c>
      <c r="K29" s="172" t="str">
        <f t="shared" si="2"/>
        <v/>
      </c>
      <c r="L29" s="50"/>
      <c r="M29" s="50"/>
      <c r="N29" s="55"/>
      <c r="O29" s="52"/>
      <c r="P29" s="172" t="str">
        <f t="shared" si="3"/>
        <v/>
      </c>
      <c r="Q29" s="53">
        <v>1</v>
      </c>
      <c r="R29" s="125"/>
    </row>
    <row r="30" spans="1:18" ht="13" customHeight="1">
      <c r="A30" s="50"/>
      <c r="B30" s="51"/>
      <c r="C30" s="51"/>
      <c r="D30" s="51"/>
      <c r="E30" s="163"/>
      <c r="F30" s="172" t="str">
        <f t="shared" si="0"/>
        <v/>
      </c>
      <c r="G30" s="51"/>
      <c r="H30" s="51"/>
      <c r="I30" s="51"/>
      <c r="J30" s="173" t="str">
        <f t="shared" si="1"/>
        <v/>
      </c>
      <c r="K30" s="172" t="str">
        <f t="shared" si="2"/>
        <v/>
      </c>
      <c r="L30" s="50"/>
      <c r="M30" s="50"/>
      <c r="N30" s="55"/>
      <c r="O30" s="52"/>
      <c r="P30" s="172" t="str">
        <f t="shared" si="3"/>
        <v/>
      </c>
      <c r="Q30" s="53">
        <v>1</v>
      </c>
      <c r="R30" s="125"/>
    </row>
    <row r="31" spans="1:18" ht="13" customHeight="1">
      <c r="A31" s="50"/>
      <c r="B31" s="51"/>
      <c r="C31" s="51"/>
      <c r="D31" s="51"/>
      <c r="E31" s="163"/>
      <c r="F31" s="172" t="str">
        <f t="shared" si="0"/>
        <v/>
      </c>
      <c r="G31" s="51"/>
      <c r="H31" s="51"/>
      <c r="I31" s="51"/>
      <c r="J31" s="173" t="str">
        <f t="shared" si="1"/>
        <v/>
      </c>
      <c r="K31" s="172" t="str">
        <f t="shared" si="2"/>
        <v/>
      </c>
      <c r="L31" s="50"/>
      <c r="M31" s="50"/>
      <c r="N31" s="55"/>
      <c r="O31" s="52"/>
      <c r="P31" s="172" t="str">
        <f t="shared" si="3"/>
        <v/>
      </c>
      <c r="Q31" s="53">
        <v>1</v>
      </c>
      <c r="R31" s="125"/>
    </row>
    <row r="32" spans="1:18" ht="13" customHeight="1">
      <c r="A32" s="50"/>
      <c r="B32" s="51"/>
      <c r="C32" s="51"/>
      <c r="D32" s="51"/>
      <c r="E32" s="163"/>
      <c r="F32" s="172" t="str">
        <f t="shared" si="0"/>
        <v/>
      </c>
      <c r="G32" s="51"/>
      <c r="H32" s="51"/>
      <c r="I32" s="51"/>
      <c r="J32" s="173" t="str">
        <f t="shared" si="1"/>
        <v/>
      </c>
      <c r="K32" s="172" t="str">
        <f t="shared" si="2"/>
        <v/>
      </c>
      <c r="L32" s="50"/>
      <c r="M32" s="50"/>
      <c r="N32" s="55"/>
      <c r="O32" s="52"/>
      <c r="P32" s="172" t="str">
        <f t="shared" si="3"/>
        <v/>
      </c>
      <c r="Q32" s="53">
        <v>1</v>
      </c>
      <c r="R32" s="125"/>
    </row>
    <row r="33" spans="1:18" ht="13" customHeight="1">
      <c r="A33" s="50"/>
      <c r="B33" s="51"/>
      <c r="C33" s="51"/>
      <c r="D33" s="51"/>
      <c r="E33" s="163"/>
      <c r="F33" s="172" t="str">
        <f t="shared" si="0"/>
        <v/>
      </c>
      <c r="G33" s="51"/>
      <c r="H33" s="51"/>
      <c r="I33" s="51"/>
      <c r="J33" s="173" t="str">
        <f t="shared" si="1"/>
        <v/>
      </c>
      <c r="K33" s="172" t="str">
        <f t="shared" si="2"/>
        <v/>
      </c>
      <c r="L33" s="50"/>
      <c r="M33" s="50"/>
      <c r="N33" s="55"/>
      <c r="O33" s="52"/>
      <c r="P33" s="172" t="str">
        <f t="shared" si="3"/>
        <v/>
      </c>
      <c r="Q33" s="53">
        <v>1</v>
      </c>
      <c r="R33" s="125"/>
    </row>
    <row r="34" spans="1:18" ht="13" customHeight="1">
      <c r="A34" s="50"/>
      <c r="B34" s="51"/>
      <c r="C34" s="51"/>
      <c r="D34" s="51"/>
      <c r="E34" s="163"/>
      <c r="F34" s="172" t="str">
        <f t="shared" si="0"/>
        <v/>
      </c>
      <c r="G34" s="51"/>
      <c r="H34" s="51"/>
      <c r="I34" s="51"/>
      <c r="J34" s="173" t="str">
        <f t="shared" si="1"/>
        <v/>
      </c>
      <c r="K34" s="172" t="str">
        <f t="shared" si="2"/>
        <v/>
      </c>
      <c r="L34" s="50"/>
      <c r="M34" s="50"/>
      <c r="N34" s="55"/>
      <c r="O34" s="52"/>
      <c r="P34" s="172" t="str">
        <f t="shared" ref="P34:P65" si="4">IF($L34="Dry",$E34*10,IF(NOT(ISBLANK($N34)),ROUNDDOWN((($E34/$N34)*1000)/15,0),""))</f>
        <v/>
      </c>
      <c r="Q34" s="53">
        <v>1</v>
      </c>
      <c r="R34" s="125"/>
    </row>
    <row r="35" spans="1:18" ht="13" customHeight="1">
      <c r="A35" s="50"/>
      <c r="B35" s="51"/>
      <c r="C35" s="51"/>
      <c r="D35" s="51"/>
      <c r="E35" s="163"/>
      <c r="F35" s="172" t="str">
        <f t="shared" si="0"/>
        <v/>
      </c>
      <c r="G35" s="51"/>
      <c r="H35" s="51"/>
      <c r="I35" s="51"/>
      <c r="J35" s="173" t="str">
        <f t="shared" si="1"/>
        <v/>
      </c>
      <c r="K35" s="172" t="str">
        <f t="shared" si="2"/>
        <v/>
      </c>
      <c r="L35" s="50"/>
      <c r="M35" s="50"/>
      <c r="N35" s="55"/>
      <c r="O35" s="52"/>
      <c r="P35" s="172" t="str">
        <f t="shared" si="4"/>
        <v/>
      </c>
      <c r="Q35" s="53">
        <v>1</v>
      </c>
      <c r="R35" s="125"/>
    </row>
    <row r="36" spans="1:18" ht="13" customHeight="1">
      <c r="A36" s="50"/>
      <c r="B36" s="51"/>
      <c r="C36" s="51"/>
      <c r="D36" s="51"/>
      <c r="E36" s="163"/>
      <c r="F36" s="172" t="str">
        <f t="shared" si="0"/>
        <v/>
      </c>
      <c r="G36" s="51"/>
      <c r="H36" s="51"/>
      <c r="I36" s="51"/>
      <c r="J36" s="173" t="str">
        <f t="shared" si="1"/>
        <v/>
      </c>
      <c r="K36" s="172" t="str">
        <f t="shared" si="2"/>
        <v/>
      </c>
      <c r="L36" s="50"/>
      <c r="M36" s="50"/>
      <c r="N36" s="55"/>
      <c r="O36" s="52"/>
      <c r="P36" s="172" t="str">
        <f t="shared" si="4"/>
        <v/>
      </c>
      <c r="Q36" s="53">
        <v>1</v>
      </c>
      <c r="R36" s="125"/>
    </row>
    <row r="37" spans="1:18" ht="13" customHeight="1">
      <c r="A37" s="50"/>
      <c r="B37" s="51"/>
      <c r="C37" s="51"/>
      <c r="D37" s="51"/>
      <c r="E37" s="163"/>
      <c r="F37" s="172" t="str">
        <f t="shared" si="0"/>
        <v/>
      </c>
      <c r="G37" s="51"/>
      <c r="H37" s="51"/>
      <c r="I37" s="51"/>
      <c r="J37" s="173" t="str">
        <f t="shared" si="1"/>
        <v/>
      </c>
      <c r="K37" s="172" t="str">
        <f t="shared" si="2"/>
        <v/>
      </c>
      <c r="L37" s="50"/>
      <c r="M37" s="50"/>
      <c r="N37" s="55"/>
      <c r="O37" s="52"/>
      <c r="P37" s="172" t="str">
        <f t="shared" si="4"/>
        <v/>
      </c>
      <c r="Q37" s="53">
        <v>1</v>
      </c>
      <c r="R37" s="125"/>
    </row>
    <row r="38" spans="1:18" ht="13" customHeight="1">
      <c r="A38" s="50"/>
      <c r="B38" s="51"/>
      <c r="C38" s="51"/>
      <c r="D38" s="51"/>
      <c r="E38" s="163"/>
      <c r="F38" s="172" t="str">
        <f t="shared" si="0"/>
        <v/>
      </c>
      <c r="G38" s="51"/>
      <c r="H38" s="51"/>
      <c r="I38" s="51"/>
      <c r="J38" s="173" t="str">
        <f t="shared" si="1"/>
        <v/>
      </c>
      <c r="K38" s="172" t="str">
        <f t="shared" si="2"/>
        <v/>
      </c>
      <c r="L38" s="50"/>
      <c r="M38" s="50"/>
      <c r="N38" s="55"/>
      <c r="O38" s="52"/>
      <c r="P38" s="172" t="str">
        <f t="shared" si="4"/>
        <v/>
      </c>
      <c r="Q38" s="53">
        <v>1</v>
      </c>
      <c r="R38" s="125"/>
    </row>
    <row r="39" spans="1:18" ht="13" customHeight="1">
      <c r="A39" s="50"/>
      <c r="B39" s="51"/>
      <c r="C39" s="51"/>
      <c r="D39" s="51"/>
      <c r="E39" s="163"/>
      <c r="F39" s="172" t="str">
        <f t="shared" si="0"/>
        <v/>
      </c>
      <c r="G39" s="51"/>
      <c r="H39" s="51"/>
      <c r="I39" s="51"/>
      <c r="J39" s="173" t="str">
        <f t="shared" si="1"/>
        <v/>
      </c>
      <c r="K39" s="172" t="str">
        <f t="shared" si="2"/>
        <v/>
      </c>
      <c r="L39" s="50"/>
      <c r="M39" s="50"/>
      <c r="N39" s="55"/>
      <c r="O39" s="52"/>
      <c r="P39" s="172" t="str">
        <f t="shared" si="4"/>
        <v/>
      </c>
      <c r="Q39" s="53">
        <v>1</v>
      </c>
      <c r="R39" s="125"/>
    </row>
    <row r="40" spans="1:18" ht="13" customHeight="1">
      <c r="A40" s="50"/>
      <c r="B40" s="51"/>
      <c r="C40" s="51"/>
      <c r="D40" s="51"/>
      <c r="E40" s="163"/>
      <c r="F40" s="172" t="str">
        <f t="shared" si="0"/>
        <v/>
      </c>
      <c r="G40" s="51"/>
      <c r="H40" s="51"/>
      <c r="I40" s="51"/>
      <c r="J40" s="173" t="str">
        <f t="shared" si="1"/>
        <v/>
      </c>
      <c r="K40" s="172" t="str">
        <f t="shared" si="2"/>
        <v/>
      </c>
      <c r="L40" s="50"/>
      <c r="M40" s="50"/>
      <c r="N40" s="55"/>
      <c r="O40" s="52"/>
      <c r="P40" s="172" t="str">
        <f t="shared" si="4"/>
        <v/>
      </c>
      <c r="Q40" s="53">
        <v>1</v>
      </c>
      <c r="R40" s="125"/>
    </row>
    <row r="41" spans="1:18" ht="13" customHeight="1">
      <c r="A41" s="50"/>
      <c r="B41" s="51"/>
      <c r="C41" s="51"/>
      <c r="D41" s="51"/>
      <c r="E41" s="163"/>
      <c r="F41" s="172" t="str">
        <f t="shared" si="0"/>
        <v/>
      </c>
      <c r="G41" s="51"/>
      <c r="H41" s="51"/>
      <c r="I41" s="51"/>
      <c r="J41" s="173" t="str">
        <f t="shared" si="1"/>
        <v/>
      </c>
      <c r="K41" s="172" t="str">
        <f t="shared" si="2"/>
        <v/>
      </c>
      <c r="L41" s="50"/>
      <c r="M41" s="50"/>
      <c r="N41" s="55"/>
      <c r="O41" s="52"/>
      <c r="P41" s="172" t="str">
        <f t="shared" si="4"/>
        <v/>
      </c>
      <c r="Q41" s="53">
        <v>1</v>
      </c>
      <c r="R41" s="125"/>
    </row>
    <row r="42" spans="1:18" ht="13" customHeight="1">
      <c r="A42" s="50"/>
      <c r="B42" s="51"/>
      <c r="C42" s="51"/>
      <c r="D42" s="51"/>
      <c r="E42" s="163"/>
      <c r="F42" s="172" t="str">
        <f t="shared" si="0"/>
        <v/>
      </c>
      <c r="G42" s="51"/>
      <c r="H42" s="51"/>
      <c r="I42" s="51"/>
      <c r="J42" s="173" t="str">
        <f t="shared" si="1"/>
        <v/>
      </c>
      <c r="K42" s="172" t="str">
        <f t="shared" si="2"/>
        <v/>
      </c>
      <c r="L42" s="50"/>
      <c r="M42" s="50"/>
      <c r="N42" s="55"/>
      <c r="O42" s="52"/>
      <c r="P42" s="172" t="str">
        <f t="shared" si="4"/>
        <v/>
      </c>
      <c r="Q42" s="53">
        <v>1</v>
      </c>
      <c r="R42" s="125"/>
    </row>
    <row r="43" spans="1:18" ht="13" customHeight="1">
      <c r="A43" s="50"/>
      <c r="B43" s="51"/>
      <c r="C43" s="51"/>
      <c r="D43" s="51"/>
      <c r="E43" s="163"/>
      <c r="F43" s="172" t="str">
        <f t="shared" si="0"/>
        <v/>
      </c>
      <c r="G43" s="51"/>
      <c r="H43" s="51"/>
      <c r="I43" s="51"/>
      <c r="J43" s="173" t="str">
        <f t="shared" si="1"/>
        <v/>
      </c>
      <c r="K43" s="172" t="str">
        <f t="shared" si="2"/>
        <v/>
      </c>
      <c r="L43" s="50"/>
      <c r="M43" s="50"/>
      <c r="N43" s="55"/>
      <c r="O43" s="52"/>
      <c r="P43" s="172" t="str">
        <f t="shared" si="4"/>
        <v/>
      </c>
      <c r="Q43" s="53">
        <v>1</v>
      </c>
      <c r="R43" s="125"/>
    </row>
    <row r="44" spans="1:18" ht="13" customHeight="1">
      <c r="A44" s="50"/>
      <c r="B44" s="51"/>
      <c r="C44" s="51"/>
      <c r="D44" s="51"/>
      <c r="E44" s="163"/>
      <c r="F44" s="172" t="str">
        <f t="shared" si="0"/>
        <v/>
      </c>
      <c r="G44" s="51"/>
      <c r="H44" s="51"/>
      <c r="I44" s="51"/>
      <c r="J44" s="173" t="str">
        <f t="shared" si="1"/>
        <v/>
      </c>
      <c r="K44" s="172" t="str">
        <f t="shared" si="2"/>
        <v/>
      </c>
      <c r="L44" s="50"/>
      <c r="M44" s="50"/>
      <c r="N44" s="55"/>
      <c r="O44" s="52"/>
      <c r="P44" s="172" t="str">
        <f t="shared" si="4"/>
        <v/>
      </c>
      <c r="Q44" s="53">
        <v>1</v>
      </c>
      <c r="R44" s="125"/>
    </row>
    <row r="45" spans="1:18" ht="13" customHeight="1">
      <c r="A45" s="50"/>
      <c r="B45" s="51"/>
      <c r="C45" s="51"/>
      <c r="D45" s="51"/>
      <c r="E45" s="163"/>
      <c r="F45" s="172" t="str">
        <f t="shared" si="0"/>
        <v/>
      </c>
      <c r="G45" s="51"/>
      <c r="H45" s="51"/>
      <c r="I45" s="51"/>
      <c r="J45" s="173" t="str">
        <f t="shared" si="1"/>
        <v/>
      </c>
      <c r="K45" s="172" t="str">
        <f t="shared" si="2"/>
        <v/>
      </c>
      <c r="L45" s="50"/>
      <c r="M45" s="50"/>
      <c r="N45" s="55"/>
      <c r="O45" s="52"/>
      <c r="P45" s="172" t="str">
        <f t="shared" si="4"/>
        <v/>
      </c>
      <c r="Q45" s="53">
        <v>1</v>
      </c>
      <c r="R45" s="125"/>
    </row>
    <row r="46" spans="1:18" ht="13" customHeight="1">
      <c r="A46" s="50"/>
      <c r="B46" s="51"/>
      <c r="C46" s="51"/>
      <c r="D46" s="51"/>
      <c r="E46" s="163"/>
      <c r="F46" s="172" t="str">
        <f t="shared" si="0"/>
        <v/>
      </c>
      <c r="G46" s="51"/>
      <c r="H46" s="51"/>
      <c r="I46" s="51"/>
      <c r="J46" s="173" t="str">
        <f t="shared" si="1"/>
        <v/>
      </c>
      <c r="K46" s="172" t="str">
        <f t="shared" si="2"/>
        <v/>
      </c>
      <c r="L46" s="50"/>
      <c r="M46" s="50"/>
      <c r="N46" s="55"/>
      <c r="O46" s="52"/>
      <c r="P46" s="172" t="str">
        <f t="shared" si="4"/>
        <v/>
      </c>
      <c r="Q46" s="53">
        <v>1</v>
      </c>
      <c r="R46" s="125"/>
    </row>
    <row r="47" spans="1:18" ht="13" customHeight="1">
      <c r="A47" s="50"/>
      <c r="B47" s="51"/>
      <c r="C47" s="51"/>
      <c r="D47" s="51"/>
      <c r="E47" s="163"/>
      <c r="F47" s="172" t="str">
        <f t="shared" si="0"/>
        <v/>
      </c>
      <c r="G47" s="51"/>
      <c r="H47" s="51"/>
      <c r="I47" s="51"/>
      <c r="J47" s="173" t="str">
        <f t="shared" si="1"/>
        <v/>
      </c>
      <c r="K47" s="172" t="str">
        <f t="shared" si="2"/>
        <v/>
      </c>
      <c r="L47" s="50"/>
      <c r="M47" s="50"/>
      <c r="N47" s="55"/>
      <c r="O47" s="52"/>
      <c r="P47" s="172" t="str">
        <f t="shared" si="4"/>
        <v/>
      </c>
      <c r="Q47" s="53">
        <v>1</v>
      </c>
      <c r="R47" s="125"/>
    </row>
    <row r="48" spans="1:18" ht="13" customHeight="1">
      <c r="A48" s="50"/>
      <c r="B48" s="51"/>
      <c r="C48" s="51"/>
      <c r="D48" s="51"/>
      <c r="E48" s="163"/>
      <c r="F48" s="172" t="str">
        <f t="shared" si="0"/>
        <v/>
      </c>
      <c r="G48" s="51"/>
      <c r="H48" s="51"/>
      <c r="I48" s="51"/>
      <c r="J48" s="173" t="str">
        <f t="shared" si="1"/>
        <v/>
      </c>
      <c r="K48" s="172" t="str">
        <f t="shared" si="2"/>
        <v/>
      </c>
      <c r="L48" s="50"/>
      <c r="M48" s="50"/>
      <c r="N48" s="55"/>
      <c r="O48" s="52"/>
      <c r="P48" s="172" t="str">
        <f t="shared" si="4"/>
        <v/>
      </c>
      <c r="Q48" s="53">
        <v>1</v>
      </c>
      <c r="R48" s="125"/>
    </row>
    <row r="49" spans="1:18" ht="13" customHeight="1">
      <c r="A49" s="50"/>
      <c r="B49" s="51"/>
      <c r="C49" s="51"/>
      <c r="D49" s="51"/>
      <c r="E49" s="163"/>
      <c r="F49" s="172" t="str">
        <f t="shared" si="0"/>
        <v/>
      </c>
      <c r="G49" s="51"/>
      <c r="H49" s="51"/>
      <c r="I49" s="51"/>
      <c r="J49" s="173" t="str">
        <f t="shared" si="1"/>
        <v/>
      </c>
      <c r="K49" s="172" t="str">
        <f t="shared" si="2"/>
        <v/>
      </c>
      <c r="L49" s="50"/>
      <c r="M49" s="50"/>
      <c r="N49" s="55"/>
      <c r="O49" s="52"/>
      <c r="P49" s="172" t="str">
        <f t="shared" si="4"/>
        <v/>
      </c>
      <c r="Q49" s="53">
        <v>1</v>
      </c>
      <c r="R49" s="125"/>
    </row>
    <row r="50" spans="1:18" ht="13" customHeight="1">
      <c r="A50" s="50"/>
      <c r="B50" s="51"/>
      <c r="C50" s="51"/>
      <c r="D50" s="51"/>
      <c r="E50" s="163"/>
      <c r="F50" s="172" t="str">
        <f t="shared" si="0"/>
        <v/>
      </c>
      <c r="G50" s="51"/>
      <c r="H50" s="51"/>
      <c r="I50" s="51"/>
      <c r="J50" s="173" t="str">
        <f t="shared" si="1"/>
        <v/>
      </c>
      <c r="K50" s="172" t="str">
        <f t="shared" si="2"/>
        <v/>
      </c>
      <c r="L50" s="50"/>
      <c r="M50" s="50"/>
      <c r="N50" s="55"/>
      <c r="O50" s="52"/>
      <c r="P50" s="172" t="str">
        <f t="shared" si="4"/>
        <v/>
      </c>
      <c r="Q50" s="53">
        <v>1</v>
      </c>
      <c r="R50" s="125"/>
    </row>
    <row r="51" spans="1:18" ht="13" customHeight="1">
      <c r="A51" s="50"/>
      <c r="B51" s="51"/>
      <c r="C51" s="51"/>
      <c r="D51" s="51"/>
      <c r="E51" s="163"/>
      <c r="F51" s="172" t="str">
        <f t="shared" si="0"/>
        <v/>
      </c>
      <c r="G51" s="51"/>
      <c r="H51" s="51"/>
      <c r="I51" s="51"/>
      <c r="J51" s="173" t="str">
        <f t="shared" si="1"/>
        <v/>
      </c>
      <c r="K51" s="172" t="str">
        <f t="shared" si="2"/>
        <v/>
      </c>
      <c r="L51" s="50"/>
      <c r="M51" s="50"/>
      <c r="N51" s="55"/>
      <c r="O51" s="52"/>
      <c r="P51" s="172" t="str">
        <f t="shared" si="4"/>
        <v/>
      </c>
      <c r="Q51" s="53">
        <v>1</v>
      </c>
      <c r="R51" s="125"/>
    </row>
    <row r="52" spans="1:18" ht="13" customHeight="1">
      <c r="A52" s="50"/>
      <c r="B52" s="51"/>
      <c r="C52" s="51"/>
      <c r="D52" s="51"/>
      <c r="E52" s="163"/>
      <c r="F52" s="172" t="str">
        <f t="shared" si="0"/>
        <v/>
      </c>
      <c r="G52" s="51"/>
      <c r="H52" s="51"/>
      <c r="I52" s="51"/>
      <c r="J52" s="173" t="str">
        <f t="shared" si="1"/>
        <v/>
      </c>
      <c r="K52" s="172" t="str">
        <f t="shared" si="2"/>
        <v/>
      </c>
      <c r="L52" s="50"/>
      <c r="M52" s="50"/>
      <c r="N52" s="55"/>
      <c r="O52" s="52"/>
      <c r="P52" s="172" t="str">
        <f t="shared" si="4"/>
        <v/>
      </c>
      <c r="Q52" s="53">
        <v>1</v>
      </c>
      <c r="R52" s="125"/>
    </row>
    <row r="53" spans="1:18" ht="13" customHeight="1">
      <c r="A53" s="50"/>
      <c r="B53" s="51"/>
      <c r="C53" s="51"/>
      <c r="D53" s="51"/>
      <c r="E53" s="163"/>
      <c r="F53" s="172" t="str">
        <f t="shared" si="0"/>
        <v/>
      </c>
      <c r="G53" s="51"/>
      <c r="H53" s="51"/>
      <c r="I53" s="51"/>
      <c r="J53" s="173" t="str">
        <f t="shared" si="1"/>
        <v/>
      </c>
      <c r="K53" s="172" t="str">
        <f t="shared" si="2"/>
        <v/>
      </c>
      <c r="L53" s="50"/>
      <c r="M53" s="50"/>
      <c r="N53" s="55"/>
      <c r="O53" s="52"/>
      <c r="P53" s="172" t="str">
        <f t="shared" si="4"/>
        <v/>
      </c>
      <c r="Q53" s="53">
        <v>1</v>
      </c>
      <c r="R53" s="125"/>
    </row>
    <row r="54" spans="1:18" ht="13" customHeight="1">
      <c r="A54" s="50"/>
      <c r="B54" s="51"/>
      <c r="C54" s="51"/>
      <c r="D54" s="51"/>
      <c r="E54" s="163"/>
      <c r="F54" s="172" t="str">
        <f t="shared" si="0"/>
        <v/>
      </c>
      <c r="G54" s="51"/>
      <c r="H54" s="51"/>
      <c r="I54" s="51"/>
      <c r="J54" s="173" t="str">
        <f t="shared" si="1"/>
        <v/>
      </c>
      <c r="K54" s="172" t="str">
        <f t="shared" si="2"/>
        <v/>
      </c>
      <c r="L54" s="50"/>
      <c r="M54" s="50"/>
      <c r="N54" s="55"/>
      <c r="O54" s="52"/>
      <c r="P54" s="172" t="str">
        <f t="shared" si="4"/>
        <v/>
      </c>
      <c r="Q54" s="53">
        <v>1</v>
      </c>
      <c r="R54" s="125"/>
    </row>
    <row r="55" spans="1:18" ht="13" customHeight="1">
      <c r="A55" s="50"/>
      <c r="B55" s="51"/>
      <c r="C55" s="51"/>
      <c r="D55" s="51"/>
      <c r="E55" s="163"/>
      <c r="F55" s="172" t="str">
        <f t="shared" si="0"/>
        <v/>
      </c>
      <c r="G55" s="51"/>
      <c r="H55" s="51"/>
      <c r="I55" s="51"/>
      <c r="J55" s="173" t="str">
        <f t="shared" si="1"/>
        <v/>
      </c>
      <c r="K55" s="172" t="str">
        <f t="shared" si="2"/>
        <v/>
      </c>
      <c r="L55" s="50"/>
      <c r="M55" s="50"/>
      <c r="N55" s="55"/>
      <c r="O55" s="52"/>
      <c r="P55" s="172" t="str">
        <f t="shared" si="4"/>
        <v/>
      </c>
      <c r="Q55" s="53">
        <v>1</v>
      </c>
      <c r="R55" s="125"/>
    </row>
    <row r="56" spans="1:18" ht="13" customHeight="1">
      <c r="A56" s="50"/>
      <c r="B56" s="51"/>
      <c r="C56" s="51"/>
      <c r="D56" s="51"/>
      <c r="E56" s="163"/>
      <c r="F56" s="172" t="str">
        <f t="shared" si="0"/>
        <v/>
      </c>
      <c r="G56" s="51"/>
      <c r="H56" s="51"/>
      <c r="I56" s="51"/>
      <c r="J56" s="173" t="str">
        <f t="shared" si="1"/>
        <v/>
      </c>
      <c r="K56" s="172" t="str">
        <f t="shared" si="2"/>
        <v/>
      </c>
      <c r="L56" s="50"/>
      <c r="M56" s="50"/>
      <c r="N56" s="55"/>
      <c r="O56" s="52"/>
      <c r="P56" s="172" t="str">
        <f t="shared" si="4"/>
        <v/>
      </c>
      <c r="Q56" s="53">
        <v>1</v>
      </c>
      <c r="R56" s="125"/>
    </row>
    <row r="57" spans="1:18" ht="13" customHeight="1">
      <c r="A57" s="50"/>
      <c r="B57" s="51"/>
      <c r="C57" s="51"/>
      <c r="D57" s="51"/>
      <c r="E57" s="163"/>
      <c r="F57" s="172" t="str">
        <f t="shared" si="0"/>
        <v/>
      </c>
      <c r="G57" s="51"/>
      <c r="H57" s="51"/>
      <c r="I57" s="51"/>
      <c r="J57" s="173" t="str">
        <f t="shared" si="1"/>
        <v/>
      </c>
      <c r="K57" s="172" t="str">
        <f t="shared" si="2"/>
        <v/>
      </c>
      <c r="L57" s="50"/>
      <c r="M57" s="50"/>
      <c r="N57" s="55"/>
      <c r="O57" s="52"/>
      <c r="P57" s="172" t="str">
        <f t="shared" si="4"/>
        <v/>
      </c>
      <c r="Q57" s="53">
        <v>1</v>
      </c>
      <c r="R57" s="125"/>
    </row>
    <row r="58" spans="1:18" ht="13" customHeight="1">
      <c r="A58" s="50"/>
      <c r="B58" s="51"/>
      <c r="C58" s="51"/>
      <c r="D58" s="51"/>
      <c r="E58" s="163"/>
      <c r="F58" s="172" t="str">
        <f t="shared" si="0"/>
        <v/>
      </c>
      <c r="G58" s="51"/>
      <c r="H58" s="51"/>
      <c r="I58" s="51"/>
      <c r="J58" s="173" t="str">
        <f t="shared" si="1"/>
        <v/>
      </c>
      <c r="K58" s="172" t="str">
        <f t="shared" si="2"/>
        <v/>
      </c>
      <c r="L58" s="50"/>
      <c r="M58" s="50"/>
      <c r="N58" s="55"/>
      <c r="O58" s="52"/>
      <c r="P58" s="172" t="str">
        <f t="shared" si="4"/>
        <v/>
      </c>
      <c r="Q58" s="53">
        <v>1</v>
      </c>
      <c r="R58" s="125"/>
    </row>
    <row r="59" spans="1:18" ht="13" customHeight="1">
      <c r="A59" s="50"/>
      <c r="B59" s="51"/>
      <c r="C59" s="51"/>
      <c r="D59" s="51"/>
      <c r="E59" s="163"/>
      <c r="F59" s="172" t="str">
        <f t="shared" si="0"/>
        <v/>
      </c>
      <c r="G59" s="51"/>
      <c r="H59" s="51"/>
      <c r="I59" s="51"/>
      <c r="J59" s="173" t="str">
        <f t="shared" si="1"/>
        <v/>
      </c>
      <c r="K59" s="172" t="str">
        <f t="shared" si="2"/>
        <v/>
      </c>
      <c r="L59" s="50"/>
      <c r="M59" s="50"/>
      <c r="N59" s="55"/>
      <c r="O59" s="52"/>
      <c r="P59" s="172" t="str">
        <f t="shared" si="4"/>
        <v/>
      </c>
      <c r="Q59" s="53">
        <v>1</v>
      </c>
      <c r="R59" s="125"/>
    </row>
    <row r="60" spans="1:18" ht="13" customHeight="1">
      <c r="A60" s="50"/>
      <c r="B60" s="51"/>
      <c r="C60" s="51"/>
      <c r="D60" s="51"/>
      <c r="E60" s="163"/>
      <c r="F60" s="172" t="str">
        <f t="shared" si="0"/>
        <v/>
      </c>
      <c r="G60" s="51"/>
      <c r="H60" s="51"/>
      <c r="I60" s="51"/>
      <c r="J60" s="173" t="str">
        <f t="shared" si="1"/>
        <v/>
      </c>
      <c r="K60" s="172" t="str">
        <f t="shared" si="2"/>
        <v/>
      </c>
      <c r="L60" s="50"/>
      <c r="M60" s="50"/>
      <c r="N60" s="55"/>
      <c r="O60" s="52"/>
      <c r="P60" s="172" t="str">
        <f t="shared" si="4"/>
        <v/>
      </c>
      <c r="Q60" s="53">
        <v>1</v>
      </c>
      <c r="R60" s="125"/>
    </row>
    <row r="61" spans="1:18" ht="13" customHeight="1">
      <c r="A61" s="50"/>
      <c r="B61" s="51"/>
      <c r="C61" s="51"/>
      <c r="D61" s="51"/>
      <c r="E61" s="163"/>
      <c r="F61" s="172" t="str">
        <f t="shared" si="0"/>
        <v/>
      </c>
      <c r="G61" s="51"/>
      <c r="H61" s="51"/>
      <c r="I61" s="51"/>
      <c r="J61" s="173" t="str">
        <f t="shared" si="1"/>
        <v/>
      </c>
      <c r="K61" s="172" t="str">
        <f t="shared" si="2"/>
        <v/>
      </c>
      <c r="L61" s="50"/>
      <c r="M61" s="50"/>
      <c r="N61" s="55"/>
      <c r="O61" s="52"/>
      <c r="P61" s="172" t="str">
        <f t="shared" si="4"/>
        <v/>
      </c>
      <c r="Q61" s="53">
        <v>1</v>
      </c>
      <c r="R61" s="125"/>
    </row>
    <row r="62" spans="1:18" ht="13" customHeight="1">
      <c r="A62" s="50"/>
      <c r="B62" s="51"/>
      <c r="C62" s="51"/>
      <c r="D62" s="51"/>
      <c r="E62" s="163"/>
      <c r="F62" s="172" t="str">
        <f t="shared" si="0"/>
        <v/>
      </c>
      <c r="G62" s="51"/>
      <c r="H62" s="51"/>
      <c r="I62" s="51"/>
      <c r="J62" s="173" t="str">
        <f t="shared" si="1"/>
        <v/>
      </c>
      <c r="K62" s="172" t="str">
        <f t="shared" si="2"/>
        <v/>
      </c>
      <c r="L62" s="50"/>
      <c r="M62" s="50"/>
      <c r="N62" s="55"/>
      <c r="O62" s="52"/>
      <c r="P62" s="172" t="str">
        <f t="shared" si="4"/>
        <v/>
      </c>
      <c r="Q62" s="53">
        <v>1</v>
      </c>
      <c r="R62" s="125"/>
    </row>
    <row r="63" spans="1:18" ht="13" customHeight="1">
      <c r="A63" s="50"/>
      <c r="B63" s="51"/>
      <c r="C63" s="51"/>
      <c r="D63" s="51"/>
      <c r="E63" s="163"/>
      <c r="F63" s="172" t="str">
        <f t="shared" si="0"/>
        <v/>
      </c>
      <c r="G63" s="51"/>
      <c r="H63" s="51"/>
      <c r="I63" s="51"/>
      <c r="J63" s="173" t="str">
        <f t="shared" si="1"/>
        <v/>
      </c>
      <c r="K63" s="172" t="str">
        <f t="shared" si="2"/>
        <v/>
      </c>
      <c r="L63" s="50"/>
      <c r="M63" s="50"/>
      <c r="N63" s="55"/>
      <c r="O63" s="52"/>
      <c r="P63" s="172" t="str">
        <f t="shared" si="4"/>
        <v/>
      </c>
      <c r="Q63" s="53">
        <v>1</v>
      </c>
      <c r="R63" s="125"/>
    </row>
    <row r="64" spans="1:18" ht="13" customHeight="1">
      <c r="A64" s="50"/>
      <c r="B64" s="51"/>
      <c r="C64" s="51"/>
      <c r="D64" s="51"/>
      <c r="E64" s="163"/>
      <c r="F64" s="172" t="str">
        <f t="shared" si="0"/>
        <v/>
      </c>
      <c r="G64" s="51"/>
      <c r="H64" s="51"/>
      <c r="I64" s="51"/>
      <c r="J64" s="173" t="str">
        <f t="shared" si="1"/>
        <v/>
      </c>
      <c r="K64" s="172" t="str">
        <f t="shared" si="2"/>
        <v/>
      </c>
      <c r="L64" s="50"/>
      <c r="M64" s="50"/>
      <c r="N64" s="55"/>
      <c r="O64" s="52"/>
      <c r="P64" s="172" t="str">
        <f t="shared" si="4"/>
        <v/>
      </c>
      <c r="Q64" s="53">
        <v>1</v>
      </c>
      <c r="R64" s="125"/>
    </row>
    <row r="65" spans="1:18" ht="13" customHeight="1">
      <c r="A65" s="50"/>
      <c r="B65" s="51"/>
      <c r="C65" s="51"/>
      <c r="D65" s="51"/>
      <c r="E65" s="163"/>
      <c r="F65" s="172" t="str">
        <f t="shared" si="0"/>
        <v/>
      </c>
      <c r="G65" s="51"/>
      <c r="H65" s="51"/>
      <c r="I65" s="51"/>
      <c r="J65" s="173" t="str">
        <f t="shared" si="1"/>
        <v/>
      </c>
      <c r="K65" s="172" t="str">
        <f t="shared" si="2"/>
        <v/>
      </c>
      <c r="L65" s="50"/>
      <c r="M65" s="50"/>
      <c r="N65" s="55"/>
      <c r="O65" s="52"/>
      <c r="P65" s="172" t="str">
        <f t="shared" si="4"/>
        <v/>
      </c>
      <c r="Q65" s="53">
        <v>1</v>
      </c>
      <c r="R65" s="125"/>
    </row>
    <row r="66" spans="1:18" ht="13" customHeight="1">
      <c r="A66" s="50"/>
      <c r="B66" s="51"/>
      <c r="C66" s="51"/>
      <c r="D66" s="51"/>
      <c r="E66" s="163"/>
      <c r="F66" s="172" t="str">
        <f t="shared" si="0"/>
        <v/>
      </c>
      <c r="G66" s="51"/>
      <c r="H66" s="51"/>
      <c r="I66" s="51"/>
      <c r="J66" s="173" t="str">
        <f t="shared" si="1"/>
        <v/>
      </c>
      <c r="K66" s="172" t="str">
        <f t="shared" si="2"/>
        <v/>
      </c>
      <c r="L66" s="50"/>
      <c r="M66" s="50"/>
      <c r="N66" s="55"/>
      <c r="O66" s="52"/>
      <c r="P66" s="172" t="str">
        <f t="shared" ref="P66:P97" si="5">IF($L66="Dry",$E66*10,IF(NOT(ISBLANK($N66)),ROUNDDOWN((($E66/$N66)*1000)/15,0),""))</f>
        <v/>
      </c>
      <c r="Q66" s="53">
        <v>1</v>
      </c>
      <c r="R66" s="125"/>
    </row>
    <row r="67" spans="1:18" ht="13" customHeight="1">
      <c r="A67" s="50"/>
      <c r="B67" s="51"/>
      <c r="C67" s="51"/>
      <c r="D67" s="51"/>
      <c r="E67" s="163"/>
      <c r="F67" s="172" t="str">
        <f t="shared" ref="F67:F130" si="6">IF(ISBLANK($A67), "", "RP HPLC")</f>
        <v/>
      </c>
      <c r="G67" s="51"/>
      <c r="H67" s="51"/>
      <c r="I67" s="51"/>
      <c r="J67" s="173" t="str">
        <f t="shared" ref="J67:J130" si="7">IF(OR(ISBLANK($E67), ISBLANK($I67)),"",$E67 * $I67)</f>
        <v/>
      </c>
      <c r="K67" s="172" t="str">
        <f t="shared" ref="K67:K130" si="8">IF(ISBLANK($A67), "", "Salt-Free")</f>
        <v/>
      </c>
      <c r="L67" s="50"/>
      <c r="M67" s="50"/>
      <c r="N67" s="55"/>
      <c r="O67" s="52"/>
      <c r="P67" s="172" t="str">
        <f t="shared" si="5"/>
        <v/>
      </c>
      <c r="Q67" s="53">
        <v>1</v>
      </c>
      <c r="R67" s="125"/>
    </row>
    <row r="68" spans="1:18" ht="13" customHeight="1">
      <c r="A68" s="50"/>
      <c r="B68" s="51"/>
      <c r="C68" s="51"/>
      <c r="D68" s="51"/>
      <c r="E68" s="163"/>
      <c r="F68" s="172" t="str">
        <f t="shared" si="6"/>
        <v/>
      </c>
      <c r="G68" s="51"/>
      <c r="H68" s="51"/>
      <c r="I68" s="51"/>
      <c r="J68" s="173" t="str">
        <f t="shared" si="7"/>
        <v/>
      </c>
      <c r="K68" s="172" t="str">
        <f t="shared" si="8"/>
        <v/>
      </c>
      <c r="L68" s="50"/>
      <c r="M68" s="50"/>
      <c r="N68" s="55"/>
      <c r="O68" s="52"/>
      <c r="P68" s="172" t="str">
        <f t="shared" si="5"/>
        <v/>
      </c>
      <c r="Q68" s="53">
        <v>1</v>
      </c>
      <c r="R68" s="125"/>
    </row>
    <row r="69" spans="1:18" ht="13" customHeight="1">
      <c r="A69" s="50"/>
      <c r="B69" s="51"/>
      <c r="C69" s="51"/>
      <c r="D69" s="51"/>
      <c r="E69" s="163"/>
      <c r="F69" s="172" t="str">
        <f t="shared" si="6"/>
        <v/>
      </c>
      <c r="G69" s="51"/>
      <c r="H69" s="51"/>
      <c r="I69" s="51"/>
      <c r="J69" s="173" t="str">
        <f t="shared" si="7"/>
        <v/>
      </c>
      <c r="K69" s="172" t="str">
        <f t="shared" si="8"/>
        <v/>
      </c>
      <c r="L69" s="50"/>
      <c r="M69" s="50"/>
      <c r="N69" s="55"/>
      <c r="O69" s="52"/>
      <c r="P69" s="172" t="str">
        <f t="shared" si="5"/>
        <v/>
      </c>
      <c r="Q69" s="53">
        <v>1</v>
      </c>
      <c r="R69" s="125"/>
    </row>
    <row r="70" spans="1:18" ht="13" customHeight="1">
      <c r="A70" s="50"/>
      <c r="B70" s="51"/>
      <c r="C70" s="51"/>
      <c r="D70" s="51"/>
      <c r="E70" s="163"/>
      <c r="F70" s="172" t="str">
        <f t="shared" si="6"/>
        <v/>
      </c>
      <c r="G70" s="51"/>
      <c r="H70" s="51"/>
      <c r="I70" s="51"/>
      <c r="J70" s="173" t="str">
        <f t="shared" si="7"/>
        <v/>
      </c>
      <c r="K70" s="172" t="str">
        <f t="shared" si="8"/>
        <v/>
      </c>
      <c r="L70" s="50"/>
      <c r="M70" s="50"/>
      <c r="N70" s="55"/>
      <c r="O70" s="52"/>
      <c r="P70" s="172" t="str">
        <f t="shared" si="5"/>
        <v/>
      </c>
      <c r="Q70" s="53">
        <v>1</v>
      </c>
      <c r="R70" s="125"/>
    </row>
    <row r="71" spans="1:18" ht="13" customHeight="1">
      <c r="A71" s="50"/>
      <c r="B71" s="51"/>
      <c r="C71" s="51"/>
      <c r="D71" s="51"/>
      <c r="E71" s="163"/>
      <c r="F71" s="172" t="str">
        <f t="shared" si="6"/>
        <v/>
      </c>
      <c r="G71" s="51"/>
      <c r="H71" s="51"/>
      <c r="I71" s="51"/>
      <c r="J71" s="173" t="str">
        <f t="shared" si="7"/>
        <v/>
      </c>
      <c r="K71" s="172" t="str">
        <f t="shared" si="8"/>
        <v/>
      </c>
      <c r="L71" s="50"/>
      <c r="M71" s="50"/>
      <c r="N71" s="55"/>
      <c r="O71" s="52"/>
      <c r="P71" s="172" t="str">
        <f t="shared" si="5"/>
        <v/>
      </c>
      <c r="Q71" s="53">
        <v>1</v>
      </c>
      <c r="R71" s="125"/>
    </row>
    <row r="72" spans="1:18" ht="13" customHeight="1">
      <c r="A72" s="50"/>
      <c r="B72" s="51"/>
      <c r="C72" s="51"/>
      <c r="D72" s="51"/>
      <c r="E72" s="163"/>
      <c r="F72" s="172" t="str">
        <f t="shared" si="6"/>
        <v/>
      </c>
      <c r="G72" s="51"/>
      <c r="H72" s="51"/>
      <c r="I72" s="51"/>
      <c r="J72" s="173" t="str">
        <f t="shared" si="7"/>
        <v/>
      </c>
      <c r="K72" s="172" t="str">
        <f t="shared" si="8"/>
        <v/>
      </c>
      <c r="L72" s="50"/>
      <c r="M72" s="50"/>
      <c r="N72" s="55"/>
      <c r="O72" s="52"/>
      <c r="P72" s="172" t="str">
        <f t="shared" si="5"/>
        <v/>
      </c>
      <c r="Q72" s="53">
        <v>1</v>
      </c>
      <c r="R72" s="125"/>
    </row>
    <row r="73" spans="1:18" ht="13" customHeight="1">
      <c r="A73" s="50"/>
      <c r="B73" s="51"/>
      <c r="C73" s="51"/>
      <c r="D73" s="51"/>
      <c r="E73" s="163"/>
      <c r="F73" s="172" t="str">
        <f t="shared" si="6"/>
        <v/>
      </c>
      <c r="G73" s="51"/>
      <c r="H73" s="51"/>
      <c r="I73" s="51"/>
      <c r="J73" s="173" t="str">
        <f t="shared" si="7"/>
        <v/>
      </c>
      <c r="K73" s="172" t="str">
        <f t="shared" si="8"/>
        <v/>
      </c>
      <c r="L73" s="50"/>
      <c r="M73" s="50"/>
      <c r="N73" s="55"/>
      <c r="O73" s="52"/>
      <c r="P73" s="172" t="str">
        <f t="shared" si="5"/>
        <v/>
      </c>
      <c r="Q73" s="53">
        <v>1</v>
      </c>
      <c r="R73" s="125"/>
    </row>
    <row r="74" spans="1:18" ht="13" customHeight="1">
      <c r="A74" s="50"/>
      <c r="B74" s="51"/>
      <c r="C74" s="51"/>
      <c r="D74" s="51"/>
      <c r="E74" s="163"/>
      <c r="F74" s="172" t="str">
        <f t="shared" si="6"/>
        <v/>
      </c>
      <c r="G74" s="51"/>
      <c r="H74" s="51"/>
      <c r="I74" s="51"/>
      <c r="J74" s="173" t="str">
        <f t="shared" si="7"/>
        <v/>
      </c>
      <c r="K74" s="172" t="str">
        <f t="shared" si="8"/>
        <v/>
      </c>
      <c r="L74" s="50"/>
      <c r="M74" s="50"/>
      <c r="N74" s="55"/>
      <c r="O74" s="52"/>
      <c r="P74" s="172" t="str">
        <f t="shared" si="5"/>
        <v/>
      </c>
      <c r="Q74" s="53">
        <v>1</v>
      </c>
      <c r="R74" s="125"/>
    </row>
    <row r="75" spans="1:18" ht="13" customHeight="1">
      <c r="A75" s="50"/>
      <c r="B75" s="51"/>
      <c r="C75" s="51"/>
      <c r="D75" s="51"/>
      <c r="E75" s="163"/>
      <c r="F75" s="172" t="str">
        <f t="shared" si="6"/>
        <v/>
      </c>
      <c r="G75" s="51"/>
      <c r="H75" s="51"/>
      <c r="I75" s="51"/>
      <c r="J75" s="173" t="str">
        <f t="shared" si="7"/>
        <v/>
      </c>
      <c r="K75" s="172" t="str">
        <f t="shared" si="8"/>
        <v/>
      </c>
      <c r="L75" s="50"/>
      <c r="M75" s="50"/>
      <c r="N75" s="55"/>
      <c r="O75" s="52"/>
      <c r="P75" s="172" t="str">
        <f t="shared" si="5"/>
        <v/>
      </c>
      <c r="Q75" s="53">
        <v>1</v>
      </c>
      <c r="R75" s="125"/>
    </row>
    <row r="76" spans="1:18" ht="13" customHeight="1">
      <c r="A76" s="50"/>
      <c r="B76" s="51"/>
      <c r="C76" s="51"/>
      <c r="D76" s="51"/>
      <c r="E76" s="163"/>
      <c r="F76" s="172" t="str">
        <f t="shared" si="6"/>
        <v/>
      </c>
      <c r="G76" s="51"/>
      <c r="H76" s="51"/>
      <c r="I76" s="51"/>
      <c r="J76" s="173" t="str">
        <f t="shared" si="7"/>
        <v/>
      </c>
      <c r="K76" s="172" t="str">
        <f t="shared" si="8"/>
        <v/>
      </c>
      <c r="L76" s="50"/>
      <c r="M76" s="50"/>
      <c r="N76" s="55"/>
      <c r="O76" s="52"/>
      <c r="P76" s="172" t="str">
        <f t="shared" si="5"/>
        <v/>
      </c>
      <c r="Q76" s="53">
        <v>1</v>
      </c>
      <c r="R76" s="125"/>
    </row>
    <row r="77" spans="1:18" ht="13" customHeight="1">
      <c r="A77" s="50"/>
      <c r="B77" s="51"/>
      <c r="C77" s="51"/>
      <c r="D77" s="51"/>
      <c r="E77" s="163"/>
      <c r="F77" s="172" t="str">
        <f t="shared" si="6"/>
        <v/>
      </c>
      <c r="G77" s="51"/>
      <c r="H77" s="51"/>
      <c r="I77" s="51"/>
      <c r="J77" s="173" t="str">
        <f t="shared" si="7"/>
        <v/>
      </c>
      <c r="K77" s="172" t="str">
        <f t="shared" si="8"/>
        <v/>
      </c>
      <c r="L77" s="50"/>
      <c r="M77" s="50"/>
      <c r="N77" s="55"/>
      <c r="O77" s="52"/>
      <c r="P77" s="172" t="str">
        <f t="shared" si="5"/>
        <v/>
      </c>
      <c r="Q77" s="53">
        <v>1</v>
      </c>
      <c r="R77" s="125"/>
    </row>
    <row r="78" spans="1:18" ht="13" customHeight="1">
      <c r="A78" s="50"/>
      <c r="B78" s="51"/>
      <c r="C78" s="51"/>
      <c r="D78" s="51"/>
      <c r="E78" s="163"/>
      <c r="F78" s="172" t="str">
        <f t="shared" si="6"/>
        <v/>
      </c>
      <c r="G78" s="51"/>
      <c r="H78" s="51"/>
      <c r="I78" s="51"/>
      <c r="J78" s="173" t="str">
        <f t="shared" si="7"/>
        <v/>
      </c>
      <c r="K78" s="172" t="str">
        <f t="shared" si="8"/>
        <v/>
      </c>
      <c r="L78" s="50"/>
      <c r="M78" s="50"/>
      <c r="N78" s="55"/>
      <c r="O78" s="52"/>
      <c r="P78" s="172" t="str">
        <f t="shared" si="5"/>
        <v/>
      </c>
      <c r="Q78" s="53">
        <v>1</v>
      </c>
      <c r="R78" s="125"/>
    </row>
    <row r="79" spans="1:18" ht="13" customHeight="1">
      <c r="A79" s="50"/>
      <c r="B79" s="51"/>
      <c r="C79" s="51"/>
      <c r="D79" s="51"/>
      <c r="E79" s="163"/>
      <c r="F79" s="172" t="str">
        <f t="shared" si="6"/>
        <v/>
      </c>
      <c r="G79" s="51"/>
      <c r="H79" s="51"/>
      <c r="I79" s="51"/>
      <c r="J79" s="173" t="str">
        <f t="shared" si="7"/>
        <v/>
      </c>
      <c r="K79" s="172" t="str">
        <f t="shared" si="8"/>
        <v/>
      </c>
      <c r="L79" s="50"/>
      <c r="M79" s="50"/>
      <c r="N79" s="55"/>
      <c r="O79" s="52"/>
      <c r="P79" s="172" t="str">
        <f t="shared" si="5"/>
        <v/>
      </c>
      <c r="Q79" s="53">
        <v>1</v>
      </c>
      <c r="R79" s="125"/>
    </row>
    <row r="80" spans="1:18" ht="13" customHeight="1">
      <c r="A80" s="50"/>
      <c r="B80" s="51"/>
      <c r="C80" s="51"/>
      <c r="D80" s="51"/>
      <c r="E80" s="163"/>
      <c r="F80" s="172" t="str">
        <f t="shared" si="6"/>
        <v/>
      </c>
      <c r="G80" s="51"/>
      <c r="H80" s="51"/>
      <c r="I80" s="51"/>
      <c r="J80" s="173" t="str">
        <f t="shared" si="7"/>
        <v/>
      </c>
      <c r="K80" s="172" t="str">
        <f t="shared" si="8"/>
        <v/>
      </c>
      <c r="L80" s="50"/>
      <c r="M80" s="50"/>
      <c r="N80" s="55"/>
      <c r="O80" s="52"/>
      <c r="P80" s="172" t="str">
        <f t="shared" si="5"/>
        <v/>
      </c>
      <c r="Q80" s="53">
        <v>1</v>
      </c>
      <c r="R80" s="125"/>
    </row>
    <row r="81" spans="1:18" ht="13" customHeight="1">
      <c r="A81" s="50"/>
      <c r="B81" s="51"/>
      <c r="C81" s="51"/>
      <c r="D81" s="51"/>
      <c r="E81" s="163"/>
      <c r="F81" s="172" t="str">
        <f t="shared" si="6"/>
        <v/>
      </c>
      <c r="G81" s="51"/>
      <c r="H81" s="51"/>
      <c r="I81" s="51"/>
      <c r="J81" s="173" t="str">
        <f t="shared" si="7"/>
        <v/>
      </c>
      <c r="K81" s="172" t="str">
        <f t="shared" si="8"/>
        <v/>
      </c>
      <c r="L81" s="50"/>
      <c r="M81" s="50"/>
      <c r="N81" s="55"/>
      <c r="O81" s="52"/>
      <c r="P81" s="172" t="str">
        <f t="shared" si="5"/>
        <v/>
      </c>
      <c r="Q81" s="53">
        <v>1</v>
      </c>
      <c r="R81" s="125"/>
    </row>
    <row r="82" spans="1:18" ht="13" customHeight="1">
      <c r="A82" s="50"/>
      <c r="B82" s="51"/>
      <c r="C82" s="51"/>
      <c r="D82" s="51"/>
      <c r="E82" s="163"/>
      <c r="F82" s="172" t="str">
        <f t="shared" si="6"/>
        <v/>
      </c>
      <c r="G82" s="51"/>
      <c r="H82" s="51"/>
      <c r="I82" s="51"/>
      <c r="J82" s="173" t="str">
        <f t="shared" si="7"/>
        <v/>
      </c>
      <c r="K82" s="172" t="str">
        <f t="shared" si="8"/>
        <v/>
      </c>
      <c r="L82" s="50"/>
      <c r="M82" s="50"/>
      <c r="N82" s="55"/>
      <c r="O82" s="52"/>
      <c r="P82" s="172" t="str">
        <f t="shared" si="5"/>
        <v/>
      </c>
      <c r="Q82" s="53">
        <v>1</v>
      </c>
      <c r="R82" s="125"/>
    </row>
    <row r="83" spans="1:18" ht="13" customHeight="1">
      <c r="A83" s="50"/>
      <c r="B83" s="51"/>
      <c r="C83" s="51"/>
      <c r="D83" s="51"/>
      <c r="E83" s="163"/>
      <c r="F83" s="172" t="str">
        <f t="shared" si="6"/>
        <v/>
      </c>
      <c r="G83" s="51"/>
      <c r="H83" s="51"/>
      <c r="I83" s="51"/>
      <c r="J83" s="173" t="str">
        <f t="shared" si="7"/>
        <v/>
      </c>
      <c r="K83" s="172" t="str">
        <f t="shared" si="8"/>
        <v/>
      </c>
      <c r="L83" s="50"/>
      <c r="M83" s="50"/>
      <c r="N83" s="55"/>
      <c r="O83" s="52"/>
      <c r="P83" s="172" t="str">
        <f t="shared" si="5"/>
        <v/>
      </c>
      <c r="Q83" s="53">
        <v>1</v>
      </c>
      <c r="R83" s="125"/>
    </row>
    <row r="84" spans="1:18" ht="13" customHeight="1">
      <c r="A84" s="50"/>
      <c r="B84" s="51"/>
      <c r="C84" s="51"/>
      <c r="D84" s="51"/>
      <c r="E84" s="163"/>
      <c r="F84" s="172" t="str">
        <f t="shared" si="6"/>
        <v/>
      </c>
      <c r="G84" s="51"/>
      <c r="H84" s="51"/>
      <c r="I84" s="51"/>
      <c r="J84" s="173" t="str">
        <f t="shared" si="7"/>
        <v/>
      </c>
      <c r="K84" s="172" t="str">
        <f t="shared" si="8"/>
        <v/>
      </c>
      <c r="L84" s="50"/>
      <c r="M84" s="50"/>
      <c r="N84" s="55"/>
      <c r="O84" s="52"/>
      <c r="P84" s="172" t="str">
        <f t="shared" si="5"/>
        <v/>
      </c>
      <c r="Q84" s="53">
        <v>1</v>
      </c>
      <c r="R84" s="125"/>
    </row>
    <row r="85" spans="1:18" ht="13" customHeight="1">
      <c r="A85" s="50"/>
      <c r="B85" s="51"/>
      <c r="C85" s="51"/>
      <c r="D85" s="51"/>
      <c r="E85" s="163"/>
      <c r="F85" s="172" t="str">
        <f t="shared" si="6"/>
        <v/>
      </c>
      <c r="G85" s="51"/>
      <c r="H85" s="51"/>
      <c r="I85" s="51"/>
      <c r="J85" s="173" t="str">
        <f t="shared" si="7"/>
        <v/>
      </c>
      <c r="K85" s="172" t="str">
        <f t="shared" si="8"/>
        <v/>
      </c>
      <c r="L85" s="50"/>
      <c r="M85" s="50"/>
      <c r="N85" s="55"/>
      <c r="O85" s="52"/>
      <c r="P85" s="172" t="str">
        <f t="shared" si="5"/>
        <v/>
      </c>
      <c r="Q85" s="53">
        <v>1</v>
      </c>
      <c r="R85" s="125"/>
    </row>
    <row r="86" spans="1:18" ht="13" customHeight="1">
      <c r="A86" s="50"/>
      <c r="B86" s="51"/>
      <c r="C86" s="51"/>
      <c r="D86" s="51"/>
      <c r="E86" s="163"/>
      <c r="F86" s="172" t="str">
        <f t="shared" si="6"/>
        <v/>
      </c>
      <c r="G86" s="51"/>
      <c r="H86" s="51"/>
      <c r="I86" s="51"/>
      <c r="J86" s="173" t="str">
        <f t="shared" si="7"/>
        <v/>
      </c>
      <c r="K86" s="172" t="str">
        <f t="shared" si="8"/>
        <v/>
      </c>
      <c r="L86" s="50"/>
      <c r="M86" s="50"/>
      <c r="N86" s="55"/>
      <c r="O86" s="52"/>
      <c r="P86" s="172" t="str">
        <f t="shared" si="5"/>
        <v/>
      </c>
      <c r="Q86" s="53">
        <v>1</v>
      </c>
      <c r="R86" s="125"/>
    </row>
    <row r="87" spans="1:18" ht="13" customHeight="1">
      <c r="A87" s="50"/>
      <c r="B87" s="51"/>
      <c r="C87" s="51"/>
      <c r="D87" s="51"/>
      <c r="E87" s="163"/>
      <c r="F87" s="172" t="str">
        <f t="shared" si="6"/>
        <v/>
      </c>
      <c r="G87" s="51"/>
      <c r="H87" s="51"/>
      <c r="I87" s="51"/>
      <c r="J87" s="173" t="str">
        <f t="shared" si="7"/>
        <v/>
      </c>
      <c r="K87" s="172" t="str">
        <f t="shared" si="8"/>
        <v/>
      </c>
      <c r="L87" s="50"/>
      <c r="M87" s="50"/>
      <c r="N87" s="55"/>
      <c r="O87" s="52"/>
      <c r="P87" s="172" t="str">
        <f t="shared" si="5"/>
        <v/>
      </c>
      <c r="Q87" s="53">
        <v>1</v>
      </c>
      <c r="R87" s="125"/>
    </row>
    <row r="88" spans="1:18" ht="13" customHeight="1">
      <c r="A88" s="50"/>
      <c r="B88" s="51"/>
      <c r="C88" s="51"/>
      <c r="D88" s="51"/>
      <c r="E88" s="163"/>
      <c r="F88" s="172" t="str">
        <f t="shared" si="6"/>
        <v/>
      </c>
      <c r="G88" s="51"/>
      <c r="H88" s="51"/>
      <c r="I88" s="51"/>
      <c r="J88" s="173" t="str">
        <f t="shared" si="7"/>
        <v/>
      </c>
      <c r="K88" s="172" t="str">
        <f t="shared" si="8"/>
        <v/>
      </c>
      <c r="L88" s="50"/>
      <c r="M88" s="50"/>
      <c r="N88" s="55"/>
      <c r="O88" s="52"/>
      <c r="P88" s="172" t="str">
        <f t="shared" si="5"/>
        <v/>
      </c>
      <c r="Q88" s="53">
        <v>1</v>
      </c>
      <c r="R88" s="125"/>
    </row>
    <row r="89" spans="1:18" ht="13" customHeight="1">
      <c r="A89" s="50"/>
      <c r="B89" s="51"/>
      <c r="C89" s="51"/>
      <c r="D89" s="51"/>
      <c r="E89" s="163"/>
      <c r="F89" s="172" t="str">
        <f t="shared" si="6"/>
        <v/>
      </c>
      <c r="G89" s="51"/>
      <c r="H89" s="51"/>
      <c r="I89" s="51"/>
      <c r="J89" s="173" t="str">
        <f t="shared" si="7"/>
        <v/>
      </c>
      <c r="K89" s="172" t="str">
        <f t="shared" si="8"/>
        <v/>
      </c>
      <c r="L89" s="50"/>
      <c r="M89" s="50"/>
      <c r="N89" s="55"/>
      <c r="O89" s="52"/>
      <c r="P89" s="172" t="str">
        <f t="shared" si="5"/>
        <v/>
      </c>
      <c r="Q89" s="53">
        <v>1</v>
      </c>
      <c r="R89" s="125"/>
    </row>
    <row r="90" spans="1:18" ht="13" customHeight="1">
      <c r="A90" s="50"/>
      <c r="B90" s="51"/>
      <c r="C90" s="51"/>
      <c r="D90" s="51"/>
      <c r="E90" s="163"/>
      <c r="F90" s="172" t="str">
        <f t="shared" si="6"/>
        <v/>
      </c>
      <c r="G90" s="51"/>
      <c r="H90" s="51"/>
      <c r="I90" s="51"/>
      <c r="J90" s="173" t="str">
        <f t="shared" si="7"/>
        <v/>
      </c>
      <c r="K90" s="172" t="str">
        <f t="shared" si="8"/>
        <v/>
      </c>
      <c r="L90" s="50"/>
      <c r="M90" s="50"/>
      <c r="N90" s="55"/>
      <c r="O90" s="52"/>
      <c r="P90" s="172" t="str">
        <f t="shared" si="5"/>
        <v/>
      </c>
      <c r="Q90" s="53">
        <v>1</v>
      </c>
      <c r="R90" s="125"/>
    </row>
    <row r="91" spans="1:18" ht="13" customHeight="1">
      <c r="A91" s="50"/>
      <c r="B91" s="51"/>
      <c r="C91" s="51"/>
      <c r="D91" s="51"/>
      <c r="E91" s="163"/>
      <c r="F91" s="172" t="str">
        <f t="shared" si="6"/>
        <v/>
      </c>
      <c r="G91" s="51"/>
      <c r="H91" s="51"/>
      <c r="I91" s="51"/>
      <c r="J91" s="173" t="str">
        <f t="shared" si="7"/>
        <v/>
      </c>
      <c r="K91" s="172" t="str">
        <f t="shared" si="8"/>
        <v/>
      </c>
      <c r="L91" s="50"/>
      <c r="M91" s="50"/>
      <c r="N91" s="55"/>
      <c r="O91" s="52"/>
      <c r="P91" s="172" t="str">
        <f t="shared" si="5"/>
        <v/>
      </c>
      <c r="Q91" s="53">
        <v>1</v>
      </c>
      <c r="R91" s="125"/>
    </row>
    <row r="92" spans="1:18" ht="13" customHeight="1">
      <c r="A92" s="50"/>
      <c r="B92" s="51"/>
      <c r="C92" s="51"/>
      <c r="D92" s="51"/>
      <c r="E92" s="163"/>
      <c r="F92" s="172" t="str">
        <f t="shared" si="6"/>
        <v/>
      </c>
      <c r="G92" s="51"/>
      <c r="H92" s="51"/>
      <c r="I92" s="51"/>
      <c r="J92" s="173" t="str">
        <f t="shared" si="7"/>
        <v/>
      </c>
      <c r="K92" s="172" t="str">
        <f t="shared" si="8"/>
        <v/>
      </c>
      <c r="L92" s="50"/>
      <c r="M92" s="50"/>
      <c r="N92" s="55"/>
      <c r="O92" s="52"/>
      <c r="P92" s="172" t="str">
        <f t="shared" si="5"/>
        <v/>
      </c>
      <c r="Q92" s="53">
        <v>1</v>
      </c>
      <c r="R92" s="125"/>
    </row>
    <row r="93" spans="1:18" ht="13" customHeight="1">
      <c r="A93" s="50"/>
      <c r="B93" s="51"/>
      <c r="C93" s="51"/>
      <c r="D93" s="51"/>
      <c r="E93" s="163"/>
      <c r="F93" s="172" t="str">
        <f t="shared" si="6"/>
        <v/>
      </c>
      <c r="G93" s="51"/>
      <c r="H93" s="51"/>
      <c r="I93" s="51"/>
      <c r="J93" s="173" t="str">
        <f t="shared" si="7"/>
        <v/>
      </c>
      <c r="K93" s="172" t="str">
        <f t="shared" si="8"/>
        <v/>
      </c>
      <c r="L93" s="50"/>
      <c r="M93" s="50"/>
      <c r="N93" s="55"/>
      <c r="O93" s="52"/>
      <c r="P93" s="172" t="str">
        <f t="shared" si="5"/>
        <v/>
      </c>
      <c r="Q93" s="53">
        <v>1</v>
      </c>
      <c r="R93" s="125"/>
    </row>
    <row r="94" spans="1:18" ht="13" customHeight="1">
      <c r="A94" s="50"/>
      <c r="B94" s="51"/>
      <c r="C94" s="51"/>
      <c r="D94" s="51"/>
      <c r="E94" s="163"/>
      <c r="F94" s="172" t="str">
        <f t="shared" si="6"/>
        <v/>
      </c>
      <c r="G94" s="51"/>
      <c r="H94" s="51"/>
      <c r="I94" s="51"/>
      <c r="J94" s="173" t="str">
        <f t="shared" si="7"/>
        <v/>
      </c>
      <c r="K94" s="172" t="str">
        <f t="shared" si="8"/>
        <v/>
      </c>
      <c r="L94" s="50"/>
      <c r="M94" s="50"/>
      <c r="N94" s="55"/>
      <c r="O94" s="52"/>
      <c r="P94" s="172" t="str">
        <f t="shared" si="5"/>
        <v/>
      </c>
      <c r="Q94" s="53">
        <v>1</v>
      </c>
      <c r="R94" s="125"/>
    </row>
    <row r="95" spans="1:18" ht="13" customHeight="1">
      <c r="A95" s="50"/>
      <c r="B95" s="51"/>
      <c r="C95" s="51"/>
      <c r="D95" s="51"/>
      <c r="E95" s="163"/>
      <c r="F95" s="172" t="str">
        <f t="shared" si="6"/>
        <v/>
      </c>
      <c r="G95" s="51"/>
      <c r="H95" s="51"/>
      <c r="I95" s="51"/>
      <c r="J95" s="173" t="str">
        <f t="shared" si="7"/>
        <v/>
      </c>
      <c r="K95" s="172" t="str">
        <f t="shared" si="8"/>
        <v/>
      </c>
      <c r="L95" s="50"/>
      <c r="M95" s="50"/>
      <c r="N95" s="55"/>
      <c r="O95" s="52"/>
      <c r="P95" s="172" t="str">
        <f t="shared" si="5"/>
        <v/>
      </c>
      <c r="Q95" s="53">
        <v>1</v>
      </c>
      <c r="R95" s="125"/>
    </row>
    <row r="96" spans="1:18" ht="13" customHeight="1">
      <c r="A96" s="50"/>
      <c r="B96" s="51"/>
      <c r="C96" s="51"/>
      <c r="D96" s="51"/>
      <c r="E96" s="163"/>
      <c r="F96" s="172" t="str">
        <f t="shared" si="6"/>
        <v/>
      </c>
      <c r="G96" s="51"/>
      <c r="H96" s="51"/>
      <c r="I96" s="51"/>
      <c r="J96" s="173" t="str">
        <f t="shared" si="7"/>
        <v/>
      </c>
      <c r="K96" s="172" t="str">
        <f t="shared" si="8"/>
        <v/>
      </c>
      <c r="L96" s="50"/>
      <c r="M96" s="50"/>
      <c r="N96" s="55"/>
      <c r="O96" s="52"/>
      <c r="P96" s="172" t="str">
        <f t="shared" si="5"/>
        <v/>
      </c>
      <c r="Q96" s="53">
        <v>1</v>
      </c>
      <c r="R96" s="125"/>
    </row>
    <row r="97" spans="1:18" ht="13" customHeight="1">
      <c r="A97" s="50"/>
      <c r="B97" s="51"/>
      <c r="C97" s="51"/>
      <c r="D97" s="51"/>
      <c r="E97" s="163"/>
      <c r="F97" s="172" t="str">
        <f t="shared" si="6"/>
        <v/>
      </c>
      <c r="G97" s="51"/>
      <c r="H97" s="51"/>
      <c r="I97" s="51"/>
      <c r="J97" s="173" t="str">
        <f t="shared" si="7"/>
        <v/>
      </c>
      <c r="K97" s="172" t="str">
        <f t="shared" si="8"/>
        <v/>
      </c>
      <c r="L97" s="50"/>
      <c r="M97" s="50"/>
      <c r="N97" s="55"/>
      <c r="O97" s="52"/>
      <c r="P97" s="172" t="str">
        <f t="shared" si="5"/>
        <v/>
      </c>
      <c r="Q97" s="53">
        <v>1</v>
      </c>
      <c r="R97" s="125"/>
    </row>
    <row r="98" spans="1:18" ht="13" customHeight="1">
      <c r="A98" s="50"/>
      <c r="B98" s="51"/>
      <c r="C98" s="51"/>
      <c r="D98" s="51"/>
      <c r="E98" s="163"/>
      <c r="F98" s="172" t="str">
        <f t="shared" si="6"/>
        <v/>
      </c>
      <c r="G98" s="51"/>
      <c r="H98" s="51"/>
      <c r="I98" s="51"/>
      <c r="J98" s="173" t="str">
        <f t="shared" si="7"/>
        <v/>
      </c>
      <c r="K98" s="172" t="str">
        <f t="shared" si="8"/>
        <v/>
      </c>
      <c r="L98" s="50"/>
      <c r="M98" s="50"/>
      <c r="N98" s="55"/>
      <c r="O98" s="52"/>
      <c r="P98" s="172" t="str">
        <f t="shared" ref="P98:P129" si="9">IF($L98="Dry",$E98*10,IF(NOT(ISBLANK($N98)),ROUNDDOWN((($E98/$N98)*1000)/15,0),""))</f>
        <v/>
      </c>
      <c r="Q98" s="53">
        <v>1</v>
      </c>
      <c r="R98" s="125"/>
    </row>
    <row r="99" spans="1:18" ht="13" customHeight="1">
      <c r="A99" s="50"/>
      <c r="B99" s="51"/>
      <c r="C99" s="51"/>
      <c r="D99" s="51"/>
      <c r="E99" s="163"/>
      <c r="F99" s="172" t="str">
        <f t="shared" si="6"/>
        <v/>
      </c>
      <c r="G99" s="51"/>
      <c r="H99" s="51"/>
      <c r="I99" s="51"/>
      <c r="J99" s="173" t="str">
        <f t="shared" si="7"/>
        <v/>
      </c>
      <c r="K99" s="172" t="str">
        <f t="shared" si="8"/>
        <v/>
      </c>
      <c r="L99" s="50"/>
      <c r="M99" s="50"/>
      <c r="N99" s="55"/>
      <c r="O99" s="52"/>
      <c r="P99" s="172" t="str">
        <f t="shared" si="9"/>
        <v/>
      </c>
      <c r="Q99" s="53">
        <v>1</v>
      </c>
      <c r="R99" s="125"/>
    </row>
    <row r="100" spans="1:18" ht="13" customHeight="1">
      <c r="A100" s="50"/>
      <c r="B100" s="51"/>
      <c r="C100" s="51"/>
      <c r="D100" s="51"/>
      <c r="E100" s="163"/>
      <c r="F100" s="172" t="str">
        <f t="shared" si="6"/>
        <v/>
      </c>
      <c r="G100" s="51"/>
      <c r="H100" s="51"/>
      <c r="I100" s="51"/>
      <c r="J100" s="173" t="str">
        <f t="shared" si="7"/>
        <v/>
      </c>
      <c r="K100" s="172" t="str">
        <f t="shared" si="8"/>
        <v/>
      </c>
      <c r="L100" s="50"/>
      <c r="M100" s="50"/>
      <c r="N100" s="55"/>
      <c r="O100" s="52"/>
      <c r="P100" s="172" t="str">
        <f t="shared" si="9"/>
        <v/>
      </c>
      <c r="Q100" s="53">
        <v>1</v>
      </c>
      <c r="R100" s="125"/>
    </row>
    <row r="101" spans="1:18" ht="13" customHeight="1">
      <c r="A101" s="50"/>
      <c r="B101" s="51"/>
      <c r="C101" s="51"/>
      <c r="D101" s="51"/>
      <c r="E101" s="163"/>
      <c r="F101" s="172" t="str">
        <f t="shared" si="6"/>
        <v/>
      </c>
      <c r="G101" s="51"/>
      <c r="H101" s="51"/>
      <c r="I101" s="51"/>
      <c r="J101" s="173" t="str">
        <f t="shared" si="7"/>
        <v/>
      </c>
      <c r="K101" s="172" t="str">
        <f t="shared" si="8"/>
        <v/>
      </c>
      <c r="L101" s="50"/>
      <c r="M101" s="50"/>
      <c r="N101" s="55"/>
      <c r="O101" s="52"/>
      <c r="P101" s="172" t="str">
        <f t="shared" si="9"/>
        <v/>
      </c>
      <c r="Q101" s="53">
        <v>1</v>
      </c>
      <c r="R101" s="125"/>
    </row>
    <row r="102" spans="1:18" ht="13" customHeight="1">
      <c r="A102" s="50"/>
      <c r="B102" s="51"/>
      <c r="C102" s="51"/>
      <c r="D102" s="51"/>
      <c r="E102" s="163"/>
      <c r="F102" s="172" t="str">
        <f t="shared" si="6"/>
        <v/>
      </c>
      <c r="G102" s="51"/>
      <c r="H102" s="51"/>
      <c r="I102" s="51"/>
      <c r="J102" s="173" t="str">
        <f t="shared" si="7"/>
        <v/>
      </c>
      <c r="K102" s="172" t="str">
        <f t="shared" si="8"/>
        <v/>
      </c>
      <c r="L102" s="50"/>
      <c r="M102" s="50"/>
      <c r="N102" s="55"/>
      <c r="O102" s="52"/>
      <c r="P102" s="172" t="str">
        <f t="shared" si="9"/>
        <v/>
      </c>
      <c r="Q102" s="53">
        <v>1</v>
      </c>
      <c r="R102" s="125"/>
    </row>
    <row r="103" spans="1:18" ht="13" customHeight="1">
      <c r="A103" s="50"/>
      <c r="B103" s="51"/>
      <c r="C103" s="51"/>
      <c r="D103" s="51"/>
      <c r="E103" s="163"/>
      <c r="F103" s="172" t="str">
        <f t="shared" si="6"/>
        <v/>
      </c>
      <c r="G103" s="51"/>
      <c r="H103" s="51"/>
      <c r="I103" s="51"/>
      <c r="J103" s="173" t="str">
        <f t="shared" si="7"/>
        <v/>
      </c>
      <c r="K103" s="172" t="str">
        <f t="shared" si="8"/>
        <v/>
      </c>
      <c r="L103" s="50"/>
      <c r="M103" s="50"/>
      <c r="N103" s="55"/>
      <c r="O103" s="52"/>
      <c r="P103" s="172" t="str">
        <f t="shared" si="9"/>
        <v/>
      </c>
      <c r="Q103" s="53">
        <v>1</v>
      </c>
      <c r="R103" s="125"/>
    </row>
    <row r="104" spans="1:18" ht="13" customHeight="1">
      <c r="A104" s="50"/>
      <c r="B104" s="51"/>
      <c r="C104" s="51"/>
      <c r="D104" s="51"/>
      <c r="E104" s="163"/>
      <c r="F104" s="172" t="str">
        <f t="shared" si="6"/>
        <v/>
      </c>
      <c r="G104" s="51"/>
      <c r="H104" s="51"/>
      <c r="I104" s="51"/>
      <c r="J104" s="173" t="str">
        <f t="shared" si="7"/>
        <v/>
      </c>
      <c r="K104" s="172" t="str">
        <f t="shared" si="8"/>
        <v/>
      </c>
      <c r="L104" s="50"/>
      <c r="M104" s="50"/>
      <c r="N104" s="55"/>
      <c r="O104" s="52"/>
      <c r="P104" s="172" t="str">
        <f t="shared" si="9"/>
        <v/>
      </c>
      <c r="Q104" s="53">
        <v>1</v>
      </c>
      <c r="R104" s="125"/>
    </row>
    <row r="105" spans="1:18" ht="13" customHeight="1">
      <c r="A105" s="50"/>
      <c r="B105" s="51"/>
      <c r="C105" s="51"/>
      <c r="D105" s="51"/>
      <c r="E105" s="163"/>
      <c r="F105" s="172" t="str">
        <f t="shared" si="6"/>
        <v/>
      </c>
      <c r="G105" s="51"/>
      <c r="H105" s="51"/>
      <c r="I105" s="51"/>
      <c r="J105" s="173" t="str">
        <f t="shared" si="7"/>
        <v/>
      </c>
      <c r="K105" s="172" t="str">
        <f t="shared" si="8"/>
        <v/>
      </c>
      <c r="L105" s="50"/>
      <c r="M105" s="50"/>
      <c r="N105" s="55"/>
      <c r="O105" s="52"/>
      <c r="P105" s="172" t="str">
        <f t="shared" si="9"/>
        <v/>
      </c>
      <c r="Q105" s="53">
        <v>1</v>
      </c>
      <c r="R105" s="125"/>
    </row>
    <row r="106" spans="1:18" ht="13" customHeight="1">
      <c r="A106" s="50"/>
      <c r="B106" s="51"/>
      <c r="C106" s="51"/>
      <c r="D106" s="51"/>
      <c r="E106" s="163"/>
      <c r="F106" s="172" t="str">
        <f t="shared" si="6"/>
        <v/>
      </c>
      <c r="G106" s="51"/>
      <c r="H106" s="51"/>
      <c r="I106" s="51"/>
      <c r="J106" s="173" t="str">
        <f t="shared" si="7"/>
        <v/>
      </c>
      <c r="K106" s="172" t="str">
        <f t="shared" si="8"/>
        <v/>
      </c>
      <c r="L106" s="50"/>
      <c r="M106" s="50"/>
      <c r="N106" s="55"/>
      <c r="O106" s="52"/>
      <c r="P106" s="172" t="str">
        <f t="shared" si="9"/>
        <v/>
      </c>
      <c r="Q106" s="53">
        <v>1</v>
      </c>
      <c r="R106" s="125"/>
    </row>
    <row r="107" spans="1:18" ht="13" customHeight="1">
      <c r="A107" s="50"/>
      <c r="B107" s="51"/>
      <c r="C107" s="51"/>
      <c r="D107" s="51"/>
      <c r="E107" s="163"/>
      <c r="F107" s="172" t="str">
        <f t="shared" si="6"/>
        <v/>
      </c>
      <c r="G107" s="51"/>
      <c r="H107" s="51"/>
      <c r="I107" s="51"/>
      <c r="J107" s="173" t="str">
        <f t="shared" si="7"/>
        <v/>
      </c>
      <c r="K107" s="172" t="str">
        <f t="shared" si="8"/>
        <v/>
      </c>
      <c r="L107" s="50"/>
      <c r="M107" s="50"/>
      <c r="N107" s="55"/>
      <c r="O107" s="52"/>
      <c r="P107" s="172" t="str">
        <f t="shared" si="9"/>
        <v/>
      </c>
      <c r="Q107" s="53">
        <v>1</v>
      </c>
      <c r="R107" s="125"/>
    </row>
    <row r="108" spans="1:18" ht="13" customHeight="1">
      <c r="A108" s="50"/>
      <c r="B108" s="51"/>
      <c r="C108" s="51"/>
      <c r="D108" s="51"/>
      <c r="E108" s="163"/>
      <c r="F108" s="172" t="str">
        <f t="shared" si="6"/>
        <v/>
      </c>
      <c r="G108" s="51"/>
      <c r="H108" s="51"/>
      <c r="I108" s="51"/>
      <c r="J108" s="173" t="str">
        <f t="shared" si="7"/>
        <v/>
      </c>
      <c r="K108" s="172" t="str">
        <f t="shared" si="8"/>
        <v/>
      </c>
      <c r="L108" s="50"/>
      <c r="M108" s="50"/>
      <c r="N108" s="55"/>
      <c r="O108" s="52"/>
      <c r="P108" s="172" t="str">
        <f t="shared" si="9"/>
        <v/>
      </c>
      <c r="Q108" s="53">
        <v>1</v>
      </c>
      <c r="R108" s="125"/>
    </row>
    <row r="109" spans="1:18" ht="13" customHeight="1">
      <c r="A109" s="50"/>
      <c r="B109" s="51"/>
      <c r="C109" s="51"/>
      <c r="D109" s="51"/>
      <c r="E109" s="163"/>
      <c r="F109" s="172" t="str">
        <f t="shared" si="6"/>
        <v/>
      </c>
      <c r="G109" s="51"/>
      <c r="H109" s="51"/>
      <c r="I109" s="51"/>
      <c r="J109" s="173" t="str">
        <f t="shared" si="7"/>
        <v/>
      </c>
      <c r="K109" s="172" t="str">
        <f t="shared" si="8"/>
        <v/>
      </c>
      <c r="L109" s="50"/>
      <c r="M109" s="50"/>
      <c r="N109" s="55"/>
      <c r="O109" s="52"/>
      <c r="P109" s="172" t="str">
        <f t="shared" si="9"/>
        <v/>
      </c>
      <c r="Q109" s="53">
        <v>1</v>
      </c>
      <c r="R109" s="125"/>
    </row>
    <row r="110" spans="1:18" ht="13" customHeight="1">
      <c r="A110" s="50"/>
      <c r="B110" s="51"/>
      <c r="C110" s="51"/>
      <c r="D110" s="51"/>
      <c r="E110" s="163"/>
      <c r="F110" s="172" t="str">
        <f t="shared" si="6"/>
        <v/>
      </c>
      <c r="G110" s="51"/>
      <c r="H110" s="51"/>
      <c r="I110" s="51"/>
      <c r="J110" s="173" t="str">
        <f t="shared" si="7"/>
        <v/>
      </c>
      <c r="K110" s="172" t="str">
        <f t="shared" si="8"/>
        <v/>
      </c>
      <c r="L110" s="50"/>
      <c r="M110" s="50"/>
      <c r="N110" s="55"/>
      <c r="O110" s="52"/>
      <c r="P110" s="172" t="str">
        <f t="shared" si="9"/>
        <v/>
      </c>
      <c r="Q110" s="53">
        <v>1</v>
      </c>
      <c r="R110" s="125"/>
    </row>
    <row r="111" spans="1:18" ht="13" customHeight="1">
      <c r="A111" s="50"/>
      <c r="B111" s="51"/>
      <c r="C111" s="51"/>
      <c r="D111" s="51"/>
      <c r="E111" s="163"/>
      <c r="F111" s="172" t="str">
        <f t="shared" si="6"/>
        <v/>
      </c>
      <c r="G111" s="51"/>
      <c r="H111" s="51"/>
      <c r="I111" s="51"/>
      <c r="J111" s="173" t="str">
        <f t="shared" si="7"/>
        <v/>
      </c>
      <c r="K111" s="172" t="str">
        <f t="shared" si="8"/>
        <v/>
      </c>
      <c r="L111" s="50"/>
      <c r="M111" s="50"/>
      <c r="N111" s="55"/>
      <c r="O111" s="52"/>
      <c r="P111" s="172" t="str">
        <f t="shared" si="9"/>
        <v/>
      </c>
      <c r="Q111" s="53">
        <v>1</v>
      </c>
      <c r="R111" s="125"/>
    </row>
    <row r="112" spans="1:18" ht="13" customHeight="1">
      <c r="A112" s="50"/>
      <c r="B112" s="51"/>
      <c r="C112" s="51"/>
      <c r="D112" s="51"/>
      <c r="E112" s="163"/>
      <c r="F112" s="172" t="str">
        <f t="shared" si="6"/>
        <v/>
      </c>
      <c r="G112" s="51"/>
      <c r="H112" s="51"/>
      <c r="I112" s="51"/>
      <c r="J112" s="173" t="str">
        <f t="shared" si="7"/>
        <v/>
      </c>
      <c r="K112" s="172" t="str">
        <f t="shared" si="8"/>
        <v/>
      </c>
      <c r="L112" s="50"/>
      <c r="M112" s="50"/>
      <c r="N112" s="55"/>
      <c r="O112" s="52"/>
      <c r="P112" s="172" t="str">
        <f t="shared" si="9"/>
        <v/>
      </c>
      <c r="Q112" s="53">
        <v>1</v>
      </c>
      <c r="R112" s="125"/>
    </row>
    <row r="113" spans="1:18" ht="13" customHeight="1">
      <c r="A113" s="50"/>
      <c r="B113" s="51"/>
      <c r="C113" s="51"/>
      <c r="D113" s="51"/>
      <c r="E113" s="163"/>
      <c r="F113" s="172" t="str">
        <f t="shared" si="6"/>
        <v/>
      </c>
      <c r="G113" s="51"/>
      <c r="H113" s="51"/>
      <c r="I113" s="51"/>
      <c r="J113" s="173" t="str">
        <f t="shared" si="7"/>
        <v/>
      </c>
      <c r="K113" s="172" t="str">
        <f t="shared" si="8"/>
        <v/>
      </c>
      <c r="L113" s="50"/>
      <c r="M113" s="50"/>
      <c r="N113" s="55"/>
      <c r="O113" s="52"/>
      <c r="P113" s="172" t="str">
        <f t="shared" si="9"/>
        <v/>
      </c>
      <c r="Q113" s="53">
        <v>1</v>
      </c>
      <c r="R113" s="125"/>
    </row>
    <row r="114" spans="1:18" ht="13" customHeight="1">
      <c r="A114" s="50"/>
      <c r="B114" s="51"/>
      <c r="C114" s="51"/>
      <c r="D114" s="51"/>
      <c r="E114" s="163"/>
      <c r="F114" s="172" t="str">
        <f t="shared" si="6"/>
        <v/>
      </c>
      <c r="G114" s="51"/>
      <c r="H114" s="51"/>
      <c r="I114" s="51"/>
      <c r="J114" s="173" t="str">
        <f t="shared" si="7"/>
        <v/>
      </c>
      <c r="K114" s="172" t="str">
        <f t="shared" si="8"/>
        <v/>
      </c>
      <c r="L114" s="50"/>
      <c r="M114" s="50"/>
      <c r="N114" s="55"/>
      <c r="O114" s="52"/>
      <c r="P114" s="172" t="str">
        <f t="shared" si="9"/>
        <v/>
      </c>
      <c r="Q114" s="53">
        <v>1</v>
      </c>
      <c r="R114" s="125"/>
    </row>
    <row r="115" spans="1:18" ht="13" customHeight="1">
      <c r="A115" s="50"/>
      <c r="B115" s="51"/>
      <c r="C115" s="51"/>
      <c r="D115" s="51"/>
      <c r="E115" s="163"/>
      <c r="F115" s="172" t="str">
        <f t="shared" si="6"/>
        <v/>
      </c>
      <c r="G115" s="51"/>
      <c r="H115" s="51"/>
      <c r="I115" s="51"/>
      <c r="J115" s="173" t="str">
        <f t="shared" si="7"/>
        <v/>
      </c>
      <c r="K115" s="172" t="str">
        <f t="shared" si="8"/>
        <v/>
      </c>
      <c r="L115" s="50"/>
      <c r="M115" s="50"/>
      <c r="N115" s="55"/>
      <c r="O115" s="52"/>
      <c r="P115" s="172" t="str">
        <f t="shared" si="9"/>
        <v/>
      </c>
      <c r="Q115" s="53">
        <v>1</v>
      </c>
      <c r="R115" s="125"/>
    </row>
    <row r="116" spans="1:18" ht="13" customHeight="1">
      <c r="A116" s="50"/>
      <c r="B116" s="51"/>
      <c r="C116" s="51"/>
      <c r="D116" s="51"/>
      <c r="E116" s="163"/>
      <c r="F116" s="172" t="str">
        <f t="shared" si="6"/>
        <v/>
      </c>
      <c r="G116" s="51"/>
      <c r="H116" s="51"/>
      <c r="I116" s="51"/>
      <c r="J116" s="173" t="str">
        <f t="shared" si="7"/>
        <v/>
      </c>
      <c r="K116" s="172" t="str">
        <f t="shared" si="8"/>
        <v/>
      </c>
      <c r="L116" s="50"/>
      <c r="M116" s="50"/>
      <c r="N116" s="55"/>
      <c r="O116" s="52"/>
      <c r="P116" s="172" t="str">
        <f t="shared" si="9"/>
        <v/>
      </c>
      <c r="Q116" s="53">
        <v>1</v>
      </c>
      <c r="R116" s="125"/>
    </row>
    <row r="117" spans="1:18" ht="13" customHeight="1">
      <c r="A117" s="50"/>
      <c r="B117" s="51"/>
      <c r="C117" s="51"/>
      <c r="D117" s="51"/>
      <c r="E117" s="163"/>
      <c r="F117" s="172" t="str">
        <f t="shared" si="6"/>
        <v/>
      </c>
      <c r="G117" s="51"/>
      <c r="H117" s="51"/>
      <c r="I117" s="51"/>
      <c r="J117" s="173" t="str">
        <f t="shared" si="7"/>
        <v/>
      </c>
      <c r="K117" s="172" t="str">
        <f t="shared" si="8"/>
        <v/>
      </c>
      <c r="L117" s="50"/>
      <c r="M117" s="50"/>
      <c r="N117" s="55"/>
      <c r="O117" s="52"/>
      <c r="P117" s="172" t="str">
        <f t="shared" si="9"/>
        <v/>
      </c>
      <c r="Q117" s="53">
        <v>1</v>
      </c>
      <c r="R117" s="125"/>
    </row>
    <row r="118" spans="1:18" ht="13" customHeight="1">
      <c r="A118" s="50"/>
      <c r="B118" s="51"/>
      <c r="C118" s="51"/>
      <c r="D118" s="51"/>
      <c r="E118" s="163"/>
      <c r="F118" s="172" t="str">
        <f t="shared" si="6"/>
        <v/>
      </c>
      <c r="G118" s="51"/>
      <c r="H118" s="51"/>
      <c r="I118" s="51"/>
      <c r="J118" s="173" t="str">
        <f t="shared" si="7"/>
        <v/>
      </c>
      <c r="K118" s="172" t="str">
        <f t="shared" si="8"/>
        <v/>
      </c>
      <c r="L118" s="50"/>
      <c r="M118" s="50"/>
      <c r="N118" s="55"/>
      <c r="O118" s="52"/>
      <c r="P118" s="172" t="str">
        <f t="shared" si="9"/>
        <v/>
      </c>
      <c r="Q118" s="53">
        <v>1</v>
      </c>
      <c r="R118" s="125"/>
    </row>
    <row r="119" spans="1:18" ht="13" customHeight="1">
      <c r="A119" s="50"/>
      <c r="B119" s="51"/>
      <c r="C119" s="51"/>
      <c r="D119" s="51"/>
      <c r="E119" s="163"/>
      <c r="F119" s="172" t="str">
        <f t="shared" si="6"/>
        <v/>
      </c>
      <c r="G119" s="51"/>
      <c r="H119" s="51"/>
      <c r="I119" s="51"/>
      <c r="J119" s="173" t="str">
        <f t="shared" si="7"/>
        <v/>
      </c>
      <c r="K119" s="172" t="str">
        <f t="shared" si="8"/>
        <v/>
      </c>
      <c r="L119" s="50"/>
      <c r="M119" s="50"/>
      <c r="N119" s="55"/>
      <c r="O119" s="52"/>
      <c r="P119" s="172" t="str">
        <f t="shared" si="9"/>
        <v/>
      </c>
      <c r="Q119" s="53">
        <v>1</v>
      </c>
      <c r="R119" s="125"/>
    </row>
    <row r="120" spans="1:18" ht="13" customHeight="1">
      <c r="A120" s="50"/>
      <c r="B120" s="51"/>
      <c r="C120" s="51"/>
      <c r="D120" s="51"/>
      <c r="E120" s="163"/>
      <c r="F120" s="172" t="str">
        <f t="shared" si="6"/>
        <v/>
      </c>
      <c r="G120" s="51"/>
      <c r="H120" s="51"/>
      <c r="I120" s="51"/>
      <c r="J120" s="173" t="str">
        <f t="shared" si="7"/>
        <v/>
      </c>
      <c r="K120" s="172" t="str">
        <f t="shared" si="8"/>
        <v/>
      </c>
      <c r="L120" s="50"/>
      <c r="M120" s="50"/>
      <c r="N120" s="55"/>
      <c r="O120" s="52"/>
      <c r="P120" s="172" t="str">
        <f t="shared" si="9"/>
        <v/>
      </c>
      <c r="Q120" s="53">
        <v>1</v>
      </c>
      <c r="R120" s="125"/>
    </row>
    <row r="121" spans="1:18" ht="13" customHeight="1">
      <c r="A121" s="50"/>
      <c r="B121" s="51"/>
      <c r="C121" s="51"/>
      <c r="D121" s="51"/>
      <c r="E121" s="163"/>
      <c r="F121" s="172" t="str">
        <f t="shared" si="6"/>
        <v/>
      </c>
      <c r="G121" s="51"/>
      <c r="H121" s="51"/>
      <c r="I121" s="51"/>
      <c r="J121" s="173" t="str">
        <f t="shared" si="7"/>
        <v/>
      </c>
      <c r="K121" s="172" t="str">
        <f t="shared" si="8"/>
        <v/>
      </c>
      <c r="L121" s="50"/>
      <c r="M121" s="50"/>
      <c r="N121" s="55"/>
      <c r="O121" s="52"/>
      <c r="P121" s="172" t="str">
        <f t="shared" si="9"/>
        <v/>
      </c>
      <c r="Q121" s="53">
        <v>1</v>
      </c>
      <c r="R121" s="125"/>
    </row>
    <row r="122" spans="1:18" ht="13" customHeight="1">
      <c r="A122" s="50"/>
      <c r="B122" s="51"/>
      <c r="C122" s="51"/>
      <c r="D122" s="51"/>
      <c r="E122" s="163"/>
      <c r="F122" s="172" t="str">
        <f t="shared" si="6"/>
        <v/>
      </c>
      <c r="G122" s="51"/>
      <c r="H122" s="51"/>
      <c r="I122" s="51"/>
      <c r="J122" s="173" t="str">
        <f t="shared" si="7"/>
        <v/>
      </c>
      <c r="K122" s="172" t="str">
        <f t="shared" si="8"/>
        <v/>
      </c>
      <c r="L122" s="50"/>
      <c r="M122" s="50"/>
      <c r="N122" s="55"/>
      <c r="O122" s="52"/>
      <c r="P122" s="172" t="str">
        <f t="shared" si="9"/>
        <v/>
      </c>
      <c r="Q122" s="53">
        <v>1</v>
      </c>
      <c r="R122" s="125"/>
    </row>
    <row r="123" spans="1:18" ht="13" customHeight="1">
      <c r="A123" s="50"/>
      <c r="B123" s="51"/>
      <c r="C123" s="51"/>
      <c r="D123" s="51"/>
      <c r="E123" s="163"/>
      <c r="F123" s="172" t="str">
        <f t="shared" si="6"/>
        <v/>
      </c>
      <c r="G123" s="51"/>
      <c r="H123" s="51"/>
      <c r="I123" s="51"/>
      <c r="J123" s="173" t="str">
        <f t="shared" si="7"/>
        <v/>
      </c>
      <c r="K123" s="172" t="str">
        <f t="shared" si="8"/>
        <v/>
      </c>
      <c r="L123" s="50"/>
      <c r="M123" s="50"/>
      <c r="N123" s="55"/>
      <c r="O123" s="52"/>
      <c r="P123" s="172" t="str">
        <f t="shared" si="9"/>
        <v/>
      </c>
      <c r="Q123" s="53">
        <v>1</v>
      </c>
      <c r="R123" s="125"/>
    </row>
    <row r="124" spans="1:18" ht="13" customHeight="1">
      <c r="A124" s="50"/>
      <c r="B124" s="51"/>
      <c r="C124" s="51"/>
      <c r="D124" s="51"/>
      <c r="E124" s="163"/>
      <c r="F124" s="172" t="str">
        <f t="shared" si="6"/>
        <v/>
      </c>
      <c r="G124" s="51"/>
      <c r="H124" s="51"/>
      <c r="I124" s="51"/>
      <c r="J124" s="173" t="str">
        <f t="shared" si="7"/>
        <v/>
      </c>
      <c r="K124" s="172" t="str">
        <f t="shared" si="8"/>
        <v/>
      </c>
      <c r="L124" s="50"/>
      <c r="M124" s="50"/>
      <c r="N124" s="55"/>
      <c r="O124" s="52"/>
      <c r="P124" s="172" t="str">
        <f t="shared" si="9"/>
        <v/>
      </c>
      <c r="Q124" s="53">
        <v>1</v>
      </c>
      <c r="R124" s="125"/>
    </row>
    <row r="125" spans="1:18" ht="13" customHeight="1">
      <c r="A125" s="50"/>
      <c r="B125" s="51"/>
      <c r="C125" s="51"/>
      <c r="D125" s="51"/>
      <c r="E125" s="163"/>
      <c r="F125" s="172" t="str">
        <f t="shared" si="6"/>
        <v/>
      </c>
      <c r="G125" s="51"/>
      <c r="H125" s="51"/>
      <c r="I125" s="51"/>
      <c r="J125" s="173" t="str">
        <f t="shared" si="7"/>
        <v/>
      </c>
      <c r="K125" s="172" t="str">
        <f t="shared" si="8"/>
        <v/>
      </c>
      <c r="L125" s="50"/>
      <c r="M125" s="50"/>
      <c r="N125" s="55"/>
      <c r="O125" s="52"/>
      <c r="P125" s="172" t="str">
        <f t="shared" si="9"/>
        <v/>
      </c>
      <c r="Q125" s="53">
        <v>1</v>
      </c>
      <c r="R125" s="125"/>
    </row>
    <row r="126" spans="1:18" ht="13" customHeight="1">
      <c r="A126" s="50"/>
      <c r="B126" s="51"/>
      <c r="C126" s="51"/>
      <c r="D126" s="51"/>
      <c r="E126" s="163"/>
      <c r="F126" s="172" t="str">
        <f t="shared" si="6"/>
        <v/>
      </c>
      <c r="G126" s="51"/>
      <c r="H126" s="51"/>
      <c r="I126" s="51"/>
      <c r="J126" s="173" t="str">
        <f t="shared" si="7"/>
        <v/>
      </c>
      <c r="K126" s="172" t="str">
        <f t="shared" si="8"/>
        <v/>
      </c>
      <c r="L126" s="50"/>
      <c r="M126" s="50"/>
      <c r="N126" s="55"/>
      <c r="O126" s="52"/>
      <c r="P126" s="172" t="str">
        <f t="shared" si="9"/>
        <v/>
      </c>
      <c r="Q126" s="53">
        <v>1</v>
      </c>
      <c r="R126" s="125"/>
    </row>
    <row r="127" spans="1:18" ht="13" customHeight="1">
      <c r="A127" s="50"/>
      <c r="B127" s="51"/>
      <c r="C127" s="51"/>
      <c r="D127" s="51"/>
      <c r="E127" s="163"/>
      <c r="F127" s="172" t="str">
        <f t="shared" si="6"/>
        <v/>
      </c>
      <c r="G127" s="51"/>
      <c r="H127" s="51"/>
      <c r="I127" s="51"/>
      <c r="J127" s="173" t="str">
        <f t="shared" si="7"/>
        <v/>
      </c>
      <c r="K127" s="172" t="str">
        <f t="shared" si="8"/>
        <v/>
      </c>
      <c r="L127" s="50"/>
      <c r="M127" s="50"/>
      <c r="N127" s="55"/>
      <c r="O127" s="52"/>
      <c r="P127" s="172" t="str">
        <f t="shared" si="9"/>
        <v/>
      </c>
      <c r="Q127" s="53">
        <v>1</v>
      </c>
      <c r="R127" s="125"/>
    </row>
    <row r="128" spans="1:18" ht="13" customHeight="1">
      <c r="A128" s="50"/>
      <c r="B128" s="51"/>
      <c r="C128" s="51"/>
      <c r="D128" s="51"/>
      <c r="E128" s="163"/>
      <c r="F128" s="172" t="str">
        <f t="shared" si="6"/>
        <v/>
      </c>
      <c r="G128" s="51"/>
      <c r="H128" s="51"/>
      <c r="I128" s="51"/>
      <c r="J128" s="173" t="str">
        <f t="shared" si="7"/>
        <v/>
      </c>
      <c r="K128" s="172" t="str">
        <f t="shared" si="8"/>
        <v/>
      </c>
      <c r="L128" s="50"/>
      <c r="M128" s="50"/>
      <c r="N128" s="55"/>
      <c r="O128" s="52"/>
      <c r="P128" s="172" t="str">
        <f t="shared" si="9"/>
        <v/>
      </c>
      <c r="Q128" s="53">
        <v>1</v>
      </c>
      <c r="R128" s="125"/>
    </row>
    <row r="129" spans="1:18" ht="13" customHeight="1">
      <c r="A129" s="50"/>
      <c r="B129" s="51"/>
      <c r="C129" s="51"/>
      <c r="D129" s="51"/>
      <c r="E129" s="163"/>
      <c r="F129" s="172" t="str">
        <f t="shared" si="6"/>
        <v/>
      </c>
      <c r="G129" s="51"/>
      <c r="H129" s="51"/>
      <c r="I129" s="51"/>
      <c r="J129" s="173" t="str">
        <f t="shared" si="7"/>
        <v/>
      </c>
      <c r="K129" s="172" t="str">
        <f t="shared" si="8"/>
        <v/>
      </c>
      <c r="L129" s="50"/>
      <c r="M129" s="50"/>
      <c r="N129" s="55"/>
      <c r="O129" s="52"/>
      <c r="P129" s="172" t="str">
        <f t="shared" si="9"/>
        <v/>
      </c>
      <c r="Q129" s="53">
        <v>1</v>
      </c>
      <c r="R129" s="125"/>
    </row>
    <row r="130" spans="1:18" ht="13" customHeight="1">
      <c r="A130" s="50"/>
      <c r="B130" s="51"/>
      <c r="C130" s="51"/>
      <c r="D130" s="51"/>
      <c r="E130" s="163"/>
      <c r="F130" s="172" t="str">
        <f t="shared" si="6"/>
        <v/>
      </c>
      <c r="G130" s="51"/>
      <c r="H130" s="51"/>
      <c r="I130" s="51"/>
      <c r="J130" s="173" t="str">
        <f t="shared" si="7"/>
        <v/>
      </c>
      <c r="K130" s="172" t="str">
        <f t="shared" si="8"/>
        <v/>
      </c>
      <c r="L130" s="50"/>
      <c r="M130" s="50"/>
      <c r="N130" s="55"/>
      <c r="O130" s="52"/>
      <c r="P130" s="172" t="str">
        <f t="shared" ref="P130:P161" si="10">IF($L130="Dry",$E130*10,IF(NOT(ISBLANK($N130)),ROUNDDOWN((($E130/$N130)*1000)/15,0),""))</f>
        <v/>
      </c>
      <c r="Q130" s="53">
        <v>1</v>
      </c>
      <c r="R130" s="125"/>
    </row>
    <row r="131" spans="1:18" ht="13" customHeight="1">
      <c r="A131" s="50"/>
      <c r="B131" s="51"/>
      <c r="C131" s="51"/>
      <c r="D131" s="51"/>
      <c r="E131" s="163"/>
      <c r="F131" s="172" t="str">
        <f t="shared" ref="F131:F194" si="11">IF(ISBLANK($A131), "", "RP HPLC")</f>
        <v/>
      </c>
      <c r="G131" s="51"/>
      <c r="H131" s="51"/>
      <c r="I131" s="51"/>
      <c r="J131" s="173" t="str">
        <f t="shared" ref="J131:J194" si="12">IF(OR(ISBLANK($E131), ISBLANK($I131)),"",$E131 * $I131)</f>
        <v/>
      </c>
      <c r="K131" s="172" t="str">
        <f t="shared" ref="K131:K194" si="13">IF(ISBLANK($A131), "", "Salt-Free")</f>
        <v/>
      </c>
      <c r="L131" s="50"/>
      <c r="M131" s="50"/>
      <c r="N131" s="55"/>
      <c r="O131" s="52"/>
      <c r="P131" s="172" t="str">
        <f t="shared" si="10"/>
        <v/>
      </c>
      <c r="Q131" s="53">
        <v>1</v>
      </c>
      <c r="R131" s="125"/>
    </row>
    <row r="132" spans="1:18" ht="13" customHeight="1">
      <c r="A132" s="50"/>
      <c r="B132" s="51"/>
      <c r="C132" s="51"/>
      <c r="D132" s="51"/>
      <c r="E132" s="163"/>
      <c r="F132" s="172" t="str">
        <f t="shared" si="11"/>
        <v/>
      </c>
      <c r="G132" s="51"/>
      <c r="H132" s="51"/>
      <c r="I132" s="51"/>
      <c r="J132" s="173" t="str">
        <f t="shared" si="12"/>
        <v/>
      </c>
      <c r="K132" s="172" t="str">
        <f t="shared" si="13"/>
        <v/>
      </c>
      <c r="L132" s="50"/>
      <c r="M132" s="50"/>
      <c r="N132" s="55"/>
      <c r="O132" s="52"/>
      <c r="P132" s="172" t="str">
        <f t="shared" si="10"/>
        <v/>
      </c>
      <c r="Q132" s="53">
        <v>1</v>
      </c>
      <c r="R132" s="125"/>
    </row>
    <row r="133" spans="1:18" ht="13" customHeight="1">
      <c r="A133" s="50"/>
      <c r="B133" s="51"/>
      <c r="C133" s="51"/>
      <c r="D133" s="51"/>
      <c r="E133" s="163"/>
      <c r="F133" s="172" t="str">
        <f t="shared" si="11"/>
        <v/>
      </c>
      <c r="G133" s="51"/>
      <c r="H133" s="51"/>
      <c r="I133" s="51"/>
      <c r="J133" s="173" t="str">
        <f t="shared" si="12"/>
        <v/>
      </c>
      <c r="K133" s="172" t="str">
        <f t="shared" si="13"/>
        <v/>
      </c>
      <c r="L133" s="50"/>
      <c r="M133" s="50"/>
      <c r="N133" s="55"/>
      <c r="O133" s="52"/>
      <c r="P133" s="172" t="str">
        <f t="shared" si="10"/>
        <v/>
      </c>
      <c r="Q133" s="53">
        <v>1</v>
      </c>
      <c r="R133" s="125"/>
    </row>
    <row r="134" spans="1:18" ht="13" customHeight="1">
      <c r="A134" s="50"/>
      <c r="B134" s="51"/>
      <c r="C134" s="51"/>
      <c r="D134" s="51"/>
      <c r="E134" s="163"/>
      <c r="F134" s="172" t="str">
        <f t="shared" si="11"/>
        <v/>
      </c>
      <c r="G134" s="51"/>
      <c r="H134" s="51"/>
      <c r="I134" s="51"/>
      <c r="J134" s="173" t="str">
        <f t="shared" si="12"/>
        <v/>
      </c>
      <c r="K134" s="172" t="str">
        <f t="shared" si="13"/>
        <v/>
      </c>
      <c r="L134" s="50"/>
      <c r="M134" s="50"/>
      <c r="N134" s="55"/>
      <c r="O134" s="52"/>
      <c r="P134" s="172" t="str">
        <f t="shared" si="10"/>
        <v/>
      </c>
      <c r="Q134" s="53">
        <v>1</v>
      </c>
      <c r="R134" s="125"/>
    </row>
    <row r="135" spans="1:18" ht="13" customHeight="1">
      <c r="A135" s="50"/>
      <c r="B135" s="51"/>
      <c r="C135" s="51"/>
      <c r="D135" s="51"/>
      <c r="E135" s="163"/>
      <c r="F135" s="172" t="str">
        <f t="shared" si="11"/>
        <v/>
      </c>
      <c r="G135" s="51"/>
      <c r="H135" s="51"/>
      <c r="I135" s="51"/>
      <c r="J135" s="173" t="str">
        <f t="shared" si="12"/>
        <v/>
      </c>
      <c r="K135" s="172" t="str">
        <f t="shared" si="13"/>
        <v/>
      </c>
      <c r="L135" s="50"/>
      <c r="M135" s="50"/>
      <c r="N135" s="55"/>
      <c r="O135" s="52"/>
      <c r="P135" s="172" t="str">
        <f t="shared" si="10"/>
        <v/>
      </c>
      <c r="Q135" s="53">
        <v>1</v>
      </c>
      <c r="R135" s="125"/>
    </row>
    <row r="136" spans="1:18" ht="13" customHeight="1">
      <c r="A136" s="50"/>
      <c r="B136" s="51"/>
      <c r="C136" s="51"/>
      <c r="D136" s="51"/>
      <c r="E136" s="163"/>
      <c r="F136" s="172" t="str">
        <f t="shared" si="11"/>
        <v/>
      </c>
      <c r="G136" s="51"/>
      <c r="H136" s="51"/>
      <c r="I136" s="51"/>
      <c r="J136" s="173" t="str">
        <f t="shared" si="12"/>
        <v/>
      </c>
      <c r="K136" s="172" t="str">
        <f t="shared" si="13"/>
        <v/>
      </c>
      <c r="L136" s="50"/>
      <c r="M136" s="50"/>
      <c r="N136" s="55"/>
      <c r="O136" s="52"/>
      <c r="P136" s="172" t="str">
        <f t="shared" si="10"/>
        <v/>
      </c>
      <c r="Q136" s="53">
        <v>1</v>
      </c>
      <c r="R136" s="125"/>
    </row>
    <row r="137" spans="1:18" ht="13" customHeight="1">
      <c r="A137" s="50"/>
      <c r="B137" s="51"/>
      <c r="C137" s="51"/>
      <c r="D137" s="51"/>
      <c r="E137" s="163"/>
      <c r="F137" s="172" t="str">
        <f t="shared" si="11"/>
        <v/>
      </c>
      <c r="G137" s="51"/>
      <c r="H137" s="51"/>
      <c r="I137" s="51"/>
      <c r="J137" s="173" t="str">
        <f t="shared" si="12"/>
        <v/>
      </c>
      <c r="K137" s="172" t="str">
        <f t="shared" si="13"/>
        <v/>
      </c>
      <c r="L137" s="50"/>
      <c r="M137" s="50"/>
      <c r="N137" s="55"/>
      <c r="O137" s="52"/>
      <c r="P137" s="172" t="str">
        <f t="shared" si="10"/>
        <v/>
      </c>
      <c r="Q137" s="53">
        <v>1</v>
      </c>
      <c r="R137" s="125"/>
    </row>
    <row r="138" spans="1:18" ht="13" customHeight="1">
      <c r="A138" s="50"/>
      <c r="B138" s="51"/>
      <c r="C138" s="51"/>
      <c r="D138" s="51"/>
      <c r="E138" s="163"/>
      <c r="F138" s="172" t="str">
        <f t="shared" si="11"/>
        <v/>
      </c>
      <c r="G138" s="51"/>
      <c r="H138" s="51"/>
      <c r="I138" s="51"/>
      <c r="J138" s="173" t="str">
        <f t="shared" si="12"/>
        <v/>
      </c>
      <c r="K138" s="172" t="str">
        <f t="shared" si="13"/>
        <v/>
      </c>
      <c r="L138" s="50"/>
      <c r="M138" s="50"/>
      <c r="N138" s="55"/>
      <c r="O138" s="52"/>
      <c r="P138" s="172" t="str">
        <f t="shared" si="10"/>
        <v/>
      </c>
      <c r="Q138" s="53">
        <v>1</v>
      </c>
      <c r="R138" s="125"/>
    </row>
    <row r="139" spans="1:18" ht="13" customHeight="1">
      <c r="A139" s="50"/>
      <c r="B139" s="51"/>
      <c r="C139" s="51"/>
      <c r="D139" s="51"/>
      <c r="E139" s="163"/>
      <c r="F139" s="172" t="str">
        <f t="shared" si="11"/>
        <v/>
      </c>
      <c r="G139" s="51"/>
      <c r="H139" s="51"/>
      <c r="I139" s="51"/>
      <c r="J139" s="173" t="str">
        <f t="shared" si="12"/>
        <v/>
      </c>
      <c r="K139" s="172" t="str">
        <f t="shared" si="13"/>
        <v/>
      </c>
      <c r="L139" s="50"/>
      <c r="M139" s="50"/>
      <c r="N139" s="55"/>
      <c r="O139" s="52"/>
      <c r="P139" s="172" t="str">
        <f t="shared" si="10"/>
        <v/>
      </c>
      <c r="Q139" s="53">
        <v>1</v>
      </c>
      <c r="R139" s="125"/>
    </row>
    <row r="140" spans="1:18" ht="13" customHeight="1">
      <c r="A140" s="50"/>
      <c r="B140" s="51"/>
      <c r="C140" s="51"/>
      <c r="D140" s="51"/>
      <c r="E140" s="163"/>
      <c r="F140" s="172" t="str">
        <f t="shared" si="11"/>
        <v/>
      </c>
      <c r="G140" s="51"/>
      <c r="H140" s="51"/>
      <c r="I140" s="51"/>
      <c r="J140" s="173" t="str">
        <f t="shared" si="12"/>
        <v/>
      </c>
      <c r="K140" s="172" t="str">
        <f t="shared" si="13"/>
        <v/>
      </c>
      <c r="L140" s="50"/>
      <c r="M140" s="50"/>
      <c r="N140" s="55"/>
      <c r="O140" s="52"/>
      <c r="P140" s="172" t="str">
        <f t="shared" si="10"/>
        <v/>
      </c>
      <c r="Q140" s="53">
        <v>1</v>
      </c>
      <c r="R140" s="125"/>
    </row>
    <row r="141" spans="1:18" ht="13" customHeight="1">
      <c r="A141" s="50"/>
      <c r="B141" s="51"/>
      <c r="C141" s="51"/>
      <c r="D141" s="51"/>
      <c r="E141" s="163"/>
      <c r="F141" s="172" t="str">
        <f t="shared" si="11"/>
        <v/>
      </c>
      <c r="G141" s="51"/>
      <c r="H141" s="51"/>
      <c r="I141" s="51"/>
      <c r="J141" s="173" t="str">
        <f t="shared" si="12"/>
        <v/>
      </c>
      <c r="K141" s="172" t="str">
        <f t="shared" si="13"/>
        <v/>
      </c>
      <c r="L141" s="50"/>
      <c r="M141" s="50"/>
      <c r="N141" s="55"/>
      <c r="O141" s="52"/>
      <c r="P141" s="172" t="str">
        <f t="shared" si="10"/>
        <v/>
      </c>
      <c r="Q141" s="53">
        <v>1</v>
      </c>
      <c r="R141" s="125"/>
    </row>
    <row r="142" spans="1:18" ht="13" customHeight="1">
      <c r="A142" s="50"/>
      <c r="B142" s="51"/>
      <c r="C142" s="51"/>
      <c r="D142" s="51"/>
      <c r="E142" s="163"/>
      <c r="F142" s="172" t="str">
        <f t="shared" si="11"/>
        <v/>
      </c>
      <c r="G142" s="51"/>
      <c r="H142" s="51"/>
      <c r="I142" s="51"/>
      <c r="J142" s="173" t="str">
        <f t="shared" si="12"/>
        <v/>
      </c>
      <c r="K142" s="172" t="str">
        <f t="shared" si="13"/>
        <v/>
      </c>
      <c r="L142" s="50"/>
      <c r="M142" s="50"/>
      <c r="N142" s="55"/>
      <c r="O142" s="52"/>
      <c r="P142" s="172" t="str">
        <f t="shared" si="10"/>
        <v/>
      </c>
      <c r="Q142" s="53">
        <v>1</v>
      </c>
      <c r="R142" s="125"/>
    </row>
    <row r="143" spans="1:18" ht="13" customHeight="1">
      <c r="A143" s="50"/>
      <c r="B143" s="51"/>
      <c r="C143" s="51"/>
      <c r="D143" s="51"/>
      <c r="E143" s="163"/>
      <c r="F143" s="172" t="str">
        <f t="shared" si="11"/>
        <v/>
      </c>
      <c r="G143" s="51"/>
      <c r="H143" s="51"/>
      <c r="I143" s="51"/>
      <c r="J143" s="173" t="str">
        <f t="shared" si="12"/>
        <v/>
      </c>
      <c r="K143" s="172" t="str">
        <f t="shared" si="13"/>
        <v/>
      </c>
      <c r="L143" s="50"/>
      <c r="M143" s="50"/>
      <c r="N143" s="55"/>
      <c r="O143" s="52"/>
      <c r="P143" s="172" t="str">
        <f t="shared" si="10"/>
        <v/>
      </c>
      <c r="Q143" s="53">
        <v>1</v>
      </c>
      <c r="R143" s="125"/>
    </row>
    <row r="144" spans="1:18" ht="13" customHeight="1">
      <c r="A144" s="50"/>
      <c r="B144" s="51"/>
      <c r="C144" s="51"/>
      <c r="D144" s="51"/>
      <c r="E144" s="163"/>
      <c r="F144" s="172" t="str">
        <f t="shared" si="11"/>
        <v/>
      </c>
      <c r="G144" s="51"/>
      <c r="H144" s="51"/>
      <c r="I144" s="51"/>
      <c r="J144" s="173" t="str">
        <f t="shared" si="12"/>
        <v/>
      </c>
      <c r="K144" s="172" t="str">
        <f t="shared" si="13"/>
        <v/>
      </c>
      <c r="L144" s="50"/>
      <c r="M144" s="50"/>
      <c r="N144" s="55"/>
      <c r="O144" s="52"/>
      <c r="P144" s="172" t="str">
        <f t="shared" si="10"/>
        <v/>
      </c>
      <c r="Q144" s="53">
        <v>1</v>
      </c>
      <c r="R144" s="125"/>
    </row>
    <row r="145" spans="1:18" ht="13" customHeight="1">
      <c r="A145" s="50"/>
      <c r="B145" s="51"/>
      <c r="C145" s="51"/>
      <c r="D145" s="51"/>
      <c r="E145" s="163"/>
      <c r="F145" s="172" t="str">
        <f t="shared" si="11"/>
        <v/>
      </c>
      <c r="G145" s="51"/>
      <c r="H145" s="51"/>
      <c r="I145" s="51"/>
      <c r="J145" s="173" t="str">
        <f t="shared" si="12"/>
        <v/>
      </c>
      <c r="K145" s="172" t="str">
        <f t="shared" si="13"/>
        <v/>
      </c>
      <c r="L145" s="50"/>
      <c r="M145" s="50"/>
      <c r="N145" s="55"/>
      <c r="O145" s="52"/>
      <c r="P145" s="172" t="str">
        <f t="shared" si="10"/>
        <v/>
      </c>
      <c r="Q145" s="53">
        <v>1</v>
      </c>
      <c r="R145" s="125"/>
    </row>
    <row r="146" spans="1:18" ht="13" customHeight="1">
      <c r="A146" s="50"/>
      <c r="B146" s="51"/>
      <c r="C146" s="51"/>
      <c r="D146" s="51"/>
      <c r="E146" s="163"/>
      <c r="F146" s="172" t="str">
        <f t="shared" si="11"/>
        <v/>
      </c>
      <c r="G146" s="51"/>
      <c r="H146" s="51"/>
      <c r="I146" s="51"/>
      <c r="J146" s="173" t="str">
        <f t="shared" si="12"/>
        <v/>
      </c>
      <c r="K146" s="172" t="str">
        <f t="shared" si="13"/>
        <v/>
      </c>
      <c r="L146" s="50"/>
      <c r="M146" s="50"/>
      <c r="N146" s="55"/>
      <c r="O146" s="52"/>
      <c r="P146" s="172" t="str">
        <f t="shared" si="10"/>
        <v/>
      </c>
      <c r="Q146" s="53">
        <v>1</v>
      </c>
      <c r="R146" s="125"/>
    </row>
    <row r="147" spans="1:18" ht="13" customHeight="1">
      <c r="A147" s="50"/>
      <c r="B147" s="51"/>
      <c r="C147" s="51"/>
      <c r="D147" s="51"/>
      <c r="E147" s="163"/>
      <c r="F147" s="172" t="str">
        <f t="shared" si="11"/>
        <v/>
      </c>
      <c r="G147" s="51"/>
      <c r="H147" s="51"/>
      <c r="I147" s="51"/>
      <c r="J147" s="173" t="str">
        <f t="shared" si="12"/>
        <v/>
      </c>
      <c r="K147" s="172" t="str">
        <f t="shared" si="13"/>
        <v/>
      </c>
      <c r="L147" s="50"/>
      <c r="M147" s="50"/>
      <c r="N147" s="55"/>
      <c r="O147" s="52"/>
      <c r="P147" s="172" t="str">
        <f t="shared" si="10"/>
        <v/>
      </c>
      <c r="Q147" s="53">
        <v>1</v>
      </c>
      <c r="R147" s="125"/>
    </row>
    <row r="148" spans="1:18" ht="13" customHeight="1">
      <c r="A148" s="50"/>
      <c r="B148" s="51"/>
      <c r="C148" s="51"/>
      <c r="D148" s="51"/>
      <c r="E148" s="163"/>
      <c r="F148" s="172" t="str">
        <f t="shared" si="11"/>
        <v/>
      </c>
      <c r="G148" s="51"/>
      <c r="H148" s="51"/>
      <c r="I148" s="51"/>
      <c r="J148" s="173" t="str">
        <f t="shared" si="12"/>
        <v/>
      </c>
      <c r="K148" s="172" t="str">
        <f t="shared" si="13"/>
        <v/>
      </c>
      <c r="L148" s="50"/>
      <c r="M148" s="50"/>
      <c r="N148" s="55"/>
      <c r="O148" s="52"/>
      <c r="P148" s="172" t="str">
        <f t="shared" si="10"/>
        <v/>
      </c>
      <c r="Q148" s="53">
        <v>1</v>
      </c>
      <c r="R148" s="125"/>
    </row>
    <row r="149" spans="1:18" ht="13" customHeight="1">
      <c r="A149" s="50"/>
      <c r="B149" s="51"/>
      <c r="C149" s="51"/>
      <c r="D149" s="51"/>
      <c r="E149" s="163"/>
      <c r="F149" s="172" t="str">
        <f t="shared" si="11"/>
        <v/>
      </c>
      <c r="G149" s="51"/>
      <c r="H149" s="51"/>
      <c r="I149" s="51"/>
      <c r="J149" s="173" t="str">
        <f t="shared" si="12"/>
        <v/>
      </c>
      <c r="K149" s="172" t="str">
        <f t="shared" si="13"/>
        <v/>
      </c>
      <c r="L149" s="50"/>
      <c r="M149" s="50"/>
      <c r="N149" s="55"/>
      <c r="O149" s="52"/>
      <c r="P149" s="172" t="str">
        <f t="shared" si="10"/>
        <v/>
      </c>
      <c r="Q149" s="53">
        <v>1</v>
      </c>
      <c r="R149" s="125"/>
    </row>
    <row r="150" spans="1:18" ht="13" customHeight="1">
      <c r="A150" s="50"/>
      <c r="B150" s="51"/>
      <c r="C150" s="51"/>
      <c r="D150" s="51"/>
      <c r="E150" s="163"/>
      <c r="F150" s="172" t="str">
        <f t="shared" si="11"/>
        <v/>
      </c>
      <c r="G150" s="51"/>
      <c r="H150" s="51"/>
      <c r="I150" s="51"/>
      <c r="J150" s="173" t="str">
        <f t="shared" si="12"/>
        <v/>
      </c>
      <c r="K150" s="172" t="str">
        <f t="shared" si="13"/>
        <v/>
      </c>
      <c r="L150" s="50"/>
      <c r="M150" s="50"/>
      <c r="N150" s="55"/>
      <c r="O150" s="52"/>
      <c r="P150" s="172" t="str">
        <f t="shared" si="10"/>
        <v/>
      </c>
      <c r="Q150" s="53">
        <v>1</v>
      </c>
      <c r="R150" s="125"/>
    </row>
    <row r="151" spans="1:18" ht="13" customHeight="1">
      <c r="A151" s="50"/>
      <c r="B151" s="51"/>
      <c r="C151" s="51"/>
      <c r="D151" s="51"/>
      <c r="E151" s="163"/>
      <c r="F151" s="172" t="str">
        <f t="shared" si="11"/>
        <v/>
      </c>
      <c r="G151" s="51"/>
      <c r="H151" s="51"/>
      <c r="I151" s="51"/>
      <c r="J151" s="173" t="str">
        <f t="shared" si="12"/>
        <v/>
      </c>
      <c r="K151" s="172" t="str">
        <f t="shared" si="13"/>
        <v/>
      </c>
      <c r="L151" s="50"/>
      <c r="M151" s="50"/>
      <c r="N151" s="55"/>
      <c r="O151" s="52"/>
      <c r="P151" s="172" t="str">
        <f t="shared" si="10"/>
        <v/>
      </c>
      <c r="Q151" s="53">
        <v>1</v>
      </c>
      <c r="R151" s="125"/>
    </row>
    <row r="152" spans="1:18" ht="13" customHeight="1">
      <c r="A152" s="50"/>
      <c r="B152" s="51"/>
      <c r="C152" s="51"/>
      <c r="D152" s="51"/>
      <c r="E152" s="163"/>
      <c r="F152" s="172" t="str">
        <f t="shared" si="11"/>
        <v/>
      </c>
      <c r="G152" s="51"/>
      <c r="H152" s="51"/>
      <c r="I152" s="51"/>
      <c r="J152" s="173" t="str">
        <f t="shared" si="12"/>
        <v/>
      </c>
      <c r="K152" s="172" t="str">
        <f t="shared" si="13"/>
        <v/>
      </c>
      <c r="L152" s="50"/>
      <c r="M152" s="50"/>
      <c r="N152" s="55"/>
      <c r="O152" s="52"/>
      <c r="P152" s="172" t="str">
        <f t="shared" si="10"/>
        <v/>
      </c>
      <c r="Q152" s="53">
        <v>1</v>
      </c>
      <c r="R152" s="125"/>
    </row>
    <row r="153" spans="1:18" ht="13" customHeight="1">
      <c r="A153" s="50"/>
      <c r="B153" s="51"/>
      <c r="C153" s="51"/>
      <c r="D153" s="51"/>
      <c r="E153" s="163"/>
      <c r="F153" s="172" t="str">
        <f t="shared" si="11"/>
        <v/>
      </c>
      <c r="G153" s="51"/>
      <c r="H153" s="51"/>
      <c r="I153" s="51"/>
      <c r="J153" s="173" t="str">
        <f t="shared" si="12"/>
        <v/>
      </c>
      <c r="K153" s="172" t="str">
        <f t="shared" si="13"/>
        <v/>
      </c>
      <c r="L153" s="50"/>
      <c r="M153" s="50"/>
      <c r="N153" s="55"/>
      <c r="O153" s="52"/>
      <c r="P153" s="172" t="str">
        <f t="shared" si="10"/>
        <v/>
      </c>
      <c r="Q153" s="53">
        <v>1</v>
      </c>
      <c r="R153" s="125"/>
    </row>
    <row r="154" spans="1:18" ht="13" customHeight="1">
      <c r="A154" s="50"/>
      <c r="B154" s="51"/>
      <c r="C154" s="51"/>
      <c r="D154" s="51"/>
      <c r="E154" s="163"/>
      <c r="F154" s="172" t="str">
        <f t="shared" si="11"/>
        <v/>
      </c>
      <c r="G154" s="51"/>
      <c r="H154" s="51"/>
      <c r="I154" s="51"/>
      <c r="J154" s="173" t="str">
        <f t="shared" si="12"/>
        <v/>
      </c>
      <c r="K154" s="172" t="str">
        <f t="shared" si="13"/>
        <v/>
      </c>
      <c r="L154" s="50"/>
      <c r="M154" s="50"/>
      <c r="N154" s="55"/>
      <c r="O154" s="52"/>
      <c r="P154" s="172" t="str">
        <f t="shared" si="10"/>
        <v/>
      </c>
      <c r="Q154" s="53">
        <v>1</v>
      </c>
      <c r="R154" s="125"/>
    </row>
    <row r="155" spans="1:18" ht="13" customHeight="1">
      <c r="A155" s="50"/>
      <c r="B155" s="51"/>
      <c r="C155" s="51"/>
      <c r="D155" s="51"/>
      <c r="E155" s="163"/>
      <c r="F155" s="172" t="str">
        <f t="shared" si="11"/>
        <v/>
      </c>
      <c r="G155" s="51"/>
      <c r="H155" s="51"/>
      <c r="I155" s="51"/>
      <c r="J155" s="173" t="str">
        <f t="shared" si="12"/>
        <v/>
      </c>
      <c r="K155" s="172" t="str">
        <f t="shared" si="13"/>
        <v/>
      </c>
      <c r="L155" s="50"/>
      <c r="M155" s="50"/>
      <c r="N155" s="55"/>
      <c r="O155" s="52"/>
      <c r="P155" s="172" t="str">
        <f t="shared" si="10"/>
        <v/>
      </c>
      <c r="Q155" s="53">
        <v>1</v>
      </c>
      <c r="R155" s="125"/>
    </row>
    <row r="156" spans="1:18" ht="13" customHeight="1">
      <c r="A156" s="50"/>
      <c r="B156" s="51"/>
      <c r="C156" s="51"/>
      <c r="D156" s="51"/>
      <c r="E156" s="163"/>
      <c r="F156" s="172" t="str">
        <f t="shared" si="11"/>
        <v/>
      </c>
      <c r="G156" s="51"/>
      <c r="H156" s="51"/>
      <c r="I156" s="51"/>
      <c r="J156" s="173" t="str">
        <f t="shared" si="12"/>
        <v/>
      </c>
      <c r="K156" s="172" t="str">
        <f t="shared" si="13"/>
        <v/>
      </c>
      <c r="L156" s="50"/>
      <c r="M156" s="50"/>
      <c r="N156" s="55"/>
      <c r="O156" s="52"/>
      <c r="P156" s="172" t="str">
        <f t="shared" si="10"/>
        <v/>
      </c>
      <c r="Q156" s="53">
        <v>1</v>
      </c>
      <c r="R156" s="125"/>
    </row>
    <row r="157" spans="1:18" ht="13" customHeight="1">
      <c r="A157" s="50"/>
      <c r="B157" s="51"/>
      <c r="C157" s="51"/>
      <c r="D157" s="51"/>
      <c r="E157" s="163"/>
      <c r="F157" s="172" t="str">
        <f t="shared" si="11"/>
        <v/>
      </c>
      <c r="G157" s="51"/>
      <c r="H157" s="51"/>
      <c r="I157" s="51"/>
      <c r="J157" s="173" t="str">
        <f t="shared" si="12"/>
        <v/>
      </c>
      <c r="K157" s="172" t="str">
        <f t="shared" si="13"/>
        <v/>
      </c>
      <c r="L157" s="50"/>
      <c r="M157" s="50"/>
      <c r="N157" s="55"/>
      <c r="O157" s="52"/>
      <c r="P157" s="172" t="str">
        <f t="shared" si="10"/>
        <v/>
      </c>
      <c r="Q157" s="53">
        <v>1</v>
      </c>
      <c r="R157" s="125"/>
    </row>
    <row r="158" spans="1:18" ht="13" customHeight="1">
      <c r="A158" s="50"/>
      <c r="B158" s="51"/>
      <c r="C158" s="51"/>
      <c r="D158" s="51"/>
      <c r="E158" s="163"/>
      <c r="F158" s="172" t="str">
        <f t="shared" si="11"/>
        <v/>
      </c>
      <c r="G158" s="51"/>
      <c r="H158" s="51"/>
      <c r="I158" s="51"/>
      <c r="J158" s="173" t="str">
        <f t="shared" si="12"/>
        <v/>
      </c>
      <c r="K158" s="172" t="str">
        <f t="shared" si="13"/>
        <v/>
      </c>
      <c r="L158" s="50"/>
      <c r="M158" s="50"/>
      <c r="N158" s="55"/>
      <c r="O158" s="52"/>
      <c r="P158" s="172" t="str">
        <f t="shared" si="10"/>
        <v/>
      </c>
      <c r="Q158" s="53">
        <v>1</v>
      </c>
      <c r="R158" s="125"/>
    </row>
    <row r="159" spans="1:18" ht="13" customHeight="1">
      <c r="A159" s="50"/>
      <c r="B159" s="51"/>
      <c r="C159" s="51"/>
      <c r="D159" s="51"/>
      <c r="E159" s="163"/>
      <c r="F159" s="172" t="str">
        <f t="shared" si="11"/>
        <v/>
      </c>
      <c r="G159" s="51"/>
      <c r="H159" s="51"/>
      <c r="I159" s="51"/>
      <c r="J159" s="173" t="str">
        <f t="shared" si="12"/>
        <v/>
      </c>
      <c r="K159" s="172" t="str">
        <f t="shared" si="13"/>
        <v/>
      </c>
      <c r="L159" s="50"/>
      <c r="M159" s="50"/>
      <c r="N159" s="55"/>
      <c r="O159" s="52"/>
      <c r="P159" s="172" t="str">
        <f t="shared" si="10"/>
        <v/>
      </c>
      <c r="Q159" s="53">
        <v>1</v>
      </c>
      <c r="R159" s="125"/>
    </row>
    <row r="160" spans="1:18" ht="13" customHeight="1">
      <c r="A160" s="50"/>
      <c r="B160" s="51"/>
      <c r="C160" s="51"/>
      <c r="D160" s="51"/>
      <c r="E160" s="163"/>
      <c r="F160" s="172" t="str">
        <f t="shared" si="11"/>
        <v/>
      </c>
      <c r="G160" s="51"/>
      <c r="H160" s="51"/>
      <c r="I160" s="51"/>
      <c r="J160" s="173" t="str">
        <f t="shared" si="12"/>
        <v/>
      </c>
      <c r="K160" s="172" t="str">
        <f t="shared" si="13"/>
        <v/>
      </c>
      <c r="L160" s="50"/>
      <c r="M160" s="50"/>
      <c r="N160" s="55"/>
      <c r="O160" s="52"/>
      <c r="P160" s="172" t="str">
        <f t="shared" si="10"/>
        <v/>
      </c>
      <c r="Q160" s="53">
        <v>1</v>
      </c>
      <c r="R160" s="125"/>
    </row>
    <row r="161" spans="1:18" ht="13" customHeight="1">
      <c r="A161" s="50"/>
      <c r="B161" s="51"/>
      <c r="C161" s="51"/>
      <c r="D161" s="51"/>
      <c r="E161" s="163"/>
      <c r="F161" s="172" t="str">
        <f t="shared" si="11"/>
        <v/>
      </c>
      <c r="G161" s="51"/>
      <c r="H161" s="51"/>
      <c r="I161" s="51"/>
      <c r="J161" s="173" t="str">
        <f t="shared" si="12"/>
        <v/>
      </c>
      <c r="K161" s="172" t="str">
        <f t="shared" si="13"/>
        <v/>
      </c>
      <c r="L161" s="50"/>
      <c r="M161" s="50"/>
      <c r="N161" s="55"/>
      <c r="O161" s="52"/>
      <c r="P161" s="172" t="str">
        <f t="shared" si="10"/>
        <v/>
      </c>
      <c r="Q161" s="53">
        <v>1</v>
      </c>
      <c r="R161" s="125"/>
    </row>
    <row r="162" spans="1:18" ht="13" customHeight="1">
      <c r="A162" s="50"/>
      <c r="B162" s="51"/>
      <c r="C162" s="51"/>
      <c r="D162" s="51"/>
      <c r="E162" s="163"/>
      <c r="F162" s="172" t="str">
        <f t="shared" si="11"/>
        <v/>
      </c>
      <c r="G162" s="51"/>
      <c r="H162" s="51"/>
      <c r="I162" s="51"/>
      <c r="J162" s="173" t="str">
        <f t="shared" si="12"/>
        <v/>
      </c>
      <c r="K162" s="172" t="str">
        <f t="shared" si="13"/>
        <v/>
      </c>
      <c r="L162" s="50"/>
      <c r="M162" s="50"/>
      <c r="N162" s="55"/>
      <c r="O162" s="52"/>
      <c r="P162" s="172" t="str">
        <f t="shared" ref="P162:P193" si="14">IF($L162="Dry",$E162*10,IF(NOT(ISBLANK($N162)),ROUNDDOWN((($E162/$N162)*1000)/15,0),""))</f>
        <v/>
      </c>
      <c r="Q162" s="53">
        <v>1</v>
      </c>
      <c r="R162" s="125"/>
    </row>
    <row r="163" spans="1:18" ht="13" customHeight="1">
      <c r="A163" s="50"/>
      <c r="B163" s="51"/>
      <c r="C163" s="51"/>
      <c r="D163" s="51"/>
      <c r="E163" s="163"/>
      <c r="F163" s="172" t="str">
        <f t="shared" si="11"/>
        <v/>
      </c>
      <c r="G163" s="51"/>
      <c r="H163" s="51"/>
      <c r="I163" s="51"/>
      <c r="J163" s="173" t="str">
        <f t="shared" si="12"/>
        <v/>
      </c>
      <c r="K163" s="172" t="str">
        <f t="shared" si="13"/>
        <v/>
      </c>
      <c r="L163" s="50"/>
      <c r="M163" s="50"/>
      <c r="N163" s="55"/>
      <c r="O163" s="52"/>
      <c r="P163" s="172" t="str">
        <f t="shared" si="14"/>
        <v/>
      </c>
      <c r="Q163" s="53">
        <v>1</v>
      </c>
      <c r="R163" s="125"/>
    </row>
    <row r="164" spans="1:18" ht="13" customHeight="1">
      <c r="A164" s="50"/>
      <c r="B164" s="51"/>
      <c r="C164" s="51"/>
      <c r="D164" s="51"/>
      <c r="E164" s="163"/>
      <c r="F164" s="172" t="str">
        <f t="shared" si="11"/>
        <v/>
      </c>
      <c r="G164" s="51"/>
      <c r="H164" s="51"/>
      <c r="I164" s="51"/>
      <c r="J164" s="173" t="str">
        <f t="shared" si="12"/>
        <v/>
      </c>
      <c r="K164" s="172" t="str">
        <f t="shared" si="13"/>
        <v/>
      </c>
      <c r="L164" s="50"/>
      <c r="M164" s="50"/>
      <c r="N164" s="55"/>
      <c r="O164" s="52"/>
      <c r="P164" s="172" t="str">
        <f t="shared" si="14"/>
        <v/>
      </c>
      <c r="Q164" s="53">
        <v>1</v>
      </c>
      <c r="R164" s="125"/>
    </row>
    <row r="165" spans="1:18" ht="13" customHeight="1">
      <c r="A165" s="50"/>
      <c r="B165" s="51"/>
      <c r="C165" s="51"/>
      <c r="D165" s="51"/>
      <c r="E165" s="163"/>
      <c r="F165" s="172" t="str">
        <f t="shared" si="11"/>
        <v/>
      </c>
      <c r="G165" s="51"/>
      <c r="H165" s="51"/>
      <c r="I165" s="51"/>
      <c r="J165" s="173" t="str">
        <f t="shared" si="12"/>
        <v/>
      </c>
      <c r="K165" s="172" t="str">
        <f t="shared" si="13"/>
        <v/>
      </c>
      <c r="L165" s="50"/>
      <c r="M165" s="50"/>
      <c r="N165" s="55"/>
      <c r="O165" s="52"/>
      <c r="P165" s="172" t="str">
        <f t="shared" si="14"/>
        <v/>
      </c>
      <c r="Q165" s="53">
        <v>1</v>
      </c>
      <c r="R165" s="125"/>
    </row>
    <row r="166" spans="1:18" ht="13" customHeight="1">
      <c r="A166" s="50"/>
      <c r="B166" s="51"/>
      <c r="C166" s="51"/>
      <c r="D166" s="51"/>
      <c r="E166" s="163"/>
      <c r="F166" s="172" t="str">
        <f t="shared" si="11"/>
        <v/>
      </c>
      <c r="G166" s="51"/>
      <c r="H166" s="51"/>
      <c r="I166" s="51"/>
      <c r="J166" s="173" t="str">
        <f t="shared" si="12"/>
        <v/>
      </c>
      <c r="K166" s="172" t="str">
        <f t="shared" si="13"/>
        <v/>
      </c>
      <c r="L166" s="50"/>
      <c r="M166" s="50"/>
      <c r="N166" s="55"/>
      <c r="O166" s="52"/>
      <c r="P166" s="172" t="str">
        <f t="shared" si="14"/>
        <v/>
      </c>
      <c r="Q166" s="53">
        <v>1</v>
      </c>
      <c r="R166" s="125"/>
    </row>
    <row r="167" spans="1:18" ht="13" customHeight="1">
      <c r="A167" s="50"/>
      <c r="B167" s="51"/>
      <c r="C167" s="51"/>
      <c r="D167" s="51"/>
      <c r="E167" s="163"/>
      <c r="F167" s="172" t="str">
        <f t="shared" si="11"/>
        <v/>
      </c>
      <c r="G167" s="51"/>
      <c r="H167" s="51"/>
      <c r="I167" s="51"/>
      <c r="J167" s="173" t="str">
        <f t="shared" si="12"/>
        <v/>
      </c>
      <c r="K167" s="172" t="str">
        <f t="shared" si="13"/>
        <v/>
      </c>
      <c r="L167" s="50"/>
      <c r="M167" s="50"/>
      <c r="N167" s="55"/>
      <c r="O167" s="52"/>
      <c r="P167" s="172" t="str">
        <f t="shared" si="14"/>
        <v/>
      </c>
      <c r="Q167" s="53">
        <v>1</v>
      </c>
      <c r="R167" s="125"/>
    </row>
    <row r="168" spans="1:18" ht="13" customHeight="1">
      <c r="A168" s="50"/>
      <c r="B168" s="51"/>
      <c r="C168" s="51"/>
      <c r="D168" s="51"/>
      <c r="E168" s="163"/>
      <c r="F168" s="172" t="str">
        <f t="shared" si="11"/>
        <v/>
      </c>
      <c r="G168" s="51"/>
      <c r="H168" s="51"/>
      <c r="I168" s="51"/>
      <c r="J168" s="173" t="str">
        <f t="shared" si="12"/>
        <v/>
      </c>
      <c r="K168" s="172" t="str">
        <f t="shared" si="13"/>
        <v/>
      </c>
      <c r="L168" s="50"/>
      <c r="M168" s="50"/>
      <c r="N168" s="55"/>
      <c r="O168" s="52"/>
      <c r="P168" s="172" t="str">
        <f t="shared" si="14"/>
        <v/>
      </c>
      <c r="Q168" s="53">
        <v>1</v>
      </c>
      <c r="R168" s="125"/>
    </row>
    <row r="169" spans="1:18" ht="13" customHeight="1">
      <c r="A169" s="50"/>
      <c r="B169" s="51"/>
      <c r="C169" s="51"/>
      <c r="D169" s="51"/>
      <c r="E169" s="163"/>
      <c r="F169" s="172" t="str">
        <f t="shared" si="11"/>
        <v/>
      </c>
      <c r="G169" s="51"/>
      <c r="H169" s="51"/>
      <c r="I169" s="51"/>
      <c r="J169" s="173" t="str">
        <f t="shared" si="12"/>
        <v/>
      </c>
      <c r="K169" s="172" t="str">
        <f t="shared" si="13"/>
        <v/>
      </c>
      <c r="L169" s="50"/>
      <c r="M169" s="50"/>
      <c r="N169" s="55"/>
      <c r="O169" s="52"/>
      <c r="P169" s="172" t="str">
        <f t="shared" si="14"/>
        <v/>
      </c>
      <c r="Q169" s="53">
        <v>1</v>
      </c>
      <c r="R169" s="125"/>
    </row>
    <row r="170" spans="1:18" ht="13" customHeight="1">
      <c r="A170" s="50"/>
      <c r="B170" s="51"/>
      <c r="C170" s="51"/>
      <c r="D170" s="51"/>
      <c r="E170" s="163"/>
      <c r="F170" s="172" t="str">
        <f t="shared" si="11"/>
        <v/>
      </c>
      <c r="G170" s="51"/>
      <c r="H170" s="51"/>
      <c r="I170" s="51"/>
      <c r="J170" s="173" t="str">
        <f t="shared" si="12"/>
        <v/>
      </c>
      <c r="K170" s="172" t="str">
        <f t="shared" si="13"/>
        <v/>
      </c>
      <c r="L170" s="50"/>
      <c r="M170" s="50"/>
      <c r="N170" s="55"/>
      <c r="O170" s="52"/>
      <c r="P170" s="172" t="str">
        <f t="shared" si="14"/>
        <v/>
      </c>
      <c r="Q170" s="53">
        <v>1</v>
      </c>
      <c r="R170" s="125"/>
    </row>
    <row r="171" spans="1:18" ht="13" customHeight="1">
      <c r="A171" s="50"/>
      <c r="B171" s="51"/>
      <c r="C171" s="51"/>
      <c r="D171" s="51"/>
      <c r="E171" s="163"/>
      <c r="F171" s="172" t="str">
        <f t="shared" si="11"/>
        <v/>
      </c>
      <c r="G171" s="51"/>
      <c r="H171" s="51"/>
      <c r="I171" s="51"/>
      <c r="J171" s="173" t="str">
        <f t="shared" si="12"/>
        <v/>
      </c>
      <c r="K171" s="172" t="str">
        <f t="shared" si="13"/>
        <v/>
      </c>
      <c r="L171" s="50"/>
      <c r="M171" s="50"/>
      <c r="N171" s="55"/>
      <c r="O171" s="52"/>
      <c r="P171" s="172" t="str">
        <f t="shared" si="14"/>
        <v/>
      </c>
      <c r="Q171" s="53">
        <v>1</v>
      </c>
      <c r="R171" s="125"/>
    </row>
    <row r="172" spans="1:18" ht="13" customHeight="1">
      <c r="A172" s="50"/>
      <c r="B172" s="51"/>
      <c r="C172" s="51"/>
      <c r="D172" s="51"/>
      <c r="E172" s="163"/>
      <c r="F172" s="172" t="str">
        <f t="shared" si="11"/>
        <v/>
      </c>
      <c r="G172" s="51"/>
      <c r="H172" s="51"/>
      <c r="I172" s="51"/>
      <c r="J172" s="173" t="str">
        <f t="shared" si="12"/>
        <v/>
      </c>
      <c r="K172" s="172" t="str">
        <f t="shared" si="13"/>
        <v/>
      </c>
      <c r="L172" s="50"/>
      <c r="M172" s="50"/>
      <c r="N172" s="55"/>
      <c r="O172" s="52"/>
      <c r="P172" s="172" t="str">
        <f t="shared" si="14"/>
        <v/>
      </c>
      <c r="Q172" s="53">
        <v>1</v>
      </c>
      <c r="R172" s="125"/>
    </row>
    <row r="173" spans="1:18" ht="13" customHeight="1">
      <c r="A173" s="50"/>
      <c r="B173" s="51"/>
      <c r="C173" s="51"/>
      <c r="D173" s="51"/>
      <c r="E173" s="163"/>
      <c r="F173" s="172" t="str">
        <f t="shared" si="11"/>
        <v/>
      </c>
      <c r="G173" s="51"/>
      <c r="H173" s="51"/>
      <c r="I173" s="51"/>
      <c r="J173" s="173" t="str">
        <f t="shared" si="12"/>
        <v/>
      </c>
      <c r="K173" s="172" t="str">
        <f t="shared" si="13"/>
        <v/>
      </c>
      <c r="L173" s="50"/>
      <c r="M173" s="50"/>
      <c r="N173" s="55"/>
      <c r="O173" s="52"/>
      <c r="P173" s="172" t="str">
        <f t="shared" si="14"/>
        <v/>
      </c>
      <c r="Q173" s="53">
        <v>1</v>
      </c>
      <c r="R173" s="125"/>
    </row>
    <row r="174" spans="1:18" ht="13" customHeight="1">
      <c r="A174" s="50"/>
      <c r="B174" s="51"/>
      <c r="C174" s="51"/>
      <c r="D174" s="51"/>
      <c r="E174" s="163"/>
      <c r="F174" s="172" t="str">
        <f t="shared" si="11"/>
        <v/>
      </c>
      <c r="G174" s="51"/>
      <c r="H174" s="51"/>
      <c r="I174" s="51"/>
      <c r="J174" s="173" t="str">
        <f t="shared" si="12"/>
        <v/>
      </c>
      <c r="K174" s="172" t="str">
        <f t="shared" si="13"/>
        <v/>
      </c>
      <c r="L174" s="50"/>
      <c r="M174" s="50"/>
      <c r="N174" s="55"/>
      <c r="O174" s="52"/>
      <c r="P174" s="172" t="str">
        <f t="shared" si="14"/>
        <v/>
      </c>
      <c r="Q174" s="53">
        <v>1</v>
      </c>
      <c r="R174" s="125"/>
    </row>
    <row r="175" spans="1:18" ht="13" customHeight="1">
      <c r="A175" s="50"/>
      <c r="B175" s="51"/>
      <c r="C175" s="51"/>
      <c r="D175" s="51"/>
      <c r="E175" s="163"/>
      <c r="F175" s="172" t="str">
        <f t="shared" si="11"/>
        <v/>
      </c>
      <c r="G175" s="51"/>
      <c r="H175" s="51"/>
      <c r="I175" s="51"/>
      <c r="J175" s="173" t="str">
        <f t="shared" si="12"/>
        <v/>
      </c>
      <c r="K175" s="172" t="str">
        <f t="shared" si="13"/>
        <v/>
      </c>
      <c r="L175" s="50"/>
      <c r="M175" s="50"/>
      <c r="N175" s="55"/>
      <c r="O175" s="52"/>
      <c r="P175" s="172" t="str">
        <f t="shared" si="14"/>
        <v/>
      </c>
      <c r="Q175" s="53">
        <v>1</v>
      </c>
      <c r="R175" s="125"/>
    </row>
    <row r="176" spans="1:18" ht="13" customHeight="1">
      <c r="A176" s="50"/>
      <c r="B176" s="51"/>
      <c r="C176" s="51"/>
      <c r="D176" s="51"/>
      <c r="E176" s="163"/>
      <c r="F176" s="172" t="str">
        <f t="shared" si="11"/>
        <v/>
      </c>
      <c r="G176" s="51"/>
      <c r="H176" s="51"/>
      <c r="I176" s="51"/>
      <c r="J176" s="173" t="str">
        <f t="shared" si="12"/>
        <v/>
      </c>
      <c r="K176" s="172" t="str">
        <f t="shared" si="13"/>
        <v/>
      </c>
      <c r="L176" s="50"/>
      <c r="M176" s="50"/>
      <c r="N176" s="55"/>
      <c r="O176" s="52"/>
      <c r="P176" s="172" t="str">
        <f t="shared" si="14"/>
        <v/>
      </c>
      <c r="Q176" s="53">
        <v>1</v>
      </c>
      <c r="R176" s="125"/>
    </row>
    <row r="177" spans="1:18" ht="13" customHeight="1">
      <c r="A177" s="50"/>
      <c r="B177" s="51"/>
      <c r="C177" s="51"/>
      <c r="D177" s="51"/>
      <c r="E177" s="163"/>
      <c r="F177" s="172" t="str">
        <f t="shared" si="11"/>
        <v/>
      </c>
      <c r="G177" s="51"/>
      <c r="H177" s="51"/>
      <c r="I177" s="51"/>
      <c r="J177" s="173" t="str">
        <f t="shared" si="12"/>
        <v/>
      </c>
      <c r="K177" s="172" t="str">
        <f t="shared" si="13"/>
        <v/>
      </c>
      <c r="L177" s="50"/>
      <c r="M177" s="50"/>
      <c r="N177" s="55"/>
      <c r="O177" s="52"/>
      <c r="P177" s="172" t="str">
        <f t="shared" si="14"/>
        <v/>
      </c>
      <c r="Q177" s="53">
        <v>1</v>
      </c>
      <c r="R177" s="125"/>
    </row>
    <row r="178" spans="1:18" ht="13" customHeight="1">
      <c r="A178" s="50"/>
      <c r="B178" s="51"/>
      <c r="C178" s="51"/>
      <c r="D178" s="51"/>
      <c r="E178" s="163"/>
      <c r="F178" s="172" t="str">
        <f t="shared" si="11"/>
        <v/>
      </c>
      <c r="G178" s="51"/>
      <c r="H178" s="51"/>
      <c r="I178" s="51"/>
      <c r="J178" s="173" t="str">
        <f t="shared" si="12"/>
        <v/>
      </c>
      <c r="K178" s="172" t="str">
        <f t="shared" si="13"/>
        <v/>
      </c>
      <c r="L178" s="50"/>
      <c r="M178" s="50"/>
      <c r="N178" s="55"/>
      <c r="O178" s="52"/>
      <c r="P178" s="172" t="str">
        <f t="shared" si="14"/>
        <v/>
      </c>
      <c r="Q178" s="53">
        <v>1</v>
      </c>
      <c r="R178" s="125"/>
    </row>
    <row r="179" spans="1:18" ht="13" customHeight="1">
      <c r="A179" s="50"/>
      <c r="B179" s="51"/>
      <c r="C179" s="51"/>
      <c r="D179" s="51"/>
      <c r="E179" s="163"/>
      <c r="F179" s="172" t="str">
        <f t="shared" si="11"/>
        <v/>
      </c>
      <c r="G179" s="51"/>
      <c r="H179" s="51"/>
      <c r="I179" s="51"/>
      <c r="J179" s="173" t="str">
        <f t="shared" si="12"/>
        <v/>
      </c>
      <c r="K179" s="172" t="str">
        <f t="shared" si="13"/>
        <v/>
      </c>
      <c r="L179" s="50"/>
      <c r="M179" s="50"/>
      <c r="N179" s="55"/>
      <c r="O179" s="52"/>
      <c r="P179" s="172" t="str">
        <f t="shared" si="14"/>
        <v/>
      </c>
      <c r="Q179" s="53">
        <v>1</v>
      </c>
      <c r="R179" s="125"/>
    </row>
    <row r="180" spans="1:18" ht="13" customHeight="1">
      <c r="A180" s="50"/>
      <c r="B180" s="51"/>
      <c r="C180" s="51"/>
      <c r="D180" s="51"/>
      <c r="E180" s="163"/>
      <c r="F180" s="172" t="str">
        <f t="shared" si="11"/>
        <v/>
      </c>
      <c r="G180" s="51"/>
      <c r="H180" s="51"/>
      <c r="I180" s="51"/>
      <c r="J180" s="173" t="str">
        <f t="shared" si="12"/>
        <v/>
      </c>
      <c r="K180" s="172" t="str">
        <f t="shared" si="13"/>
        <v/>
      </c>
      <c r="L180" s="50"/>
      <c r="M180" s="50"/>
      <c r="N180" s="55"/>
      <c r="O180" s="52"/>
      <c r="P180" s="172" t="str">
        <f t="shared" si="14"/>
        <v/>
      </c>
      <c r="Q180" s="53">
        <v>1</v>
      </c>
      <c r="R180" s="125"/>
    </row>
    <row r="181" spans="1:18" ht="13" customHeight="1">
      <c r="A181" s="50"/>
      <c r="B181" s="51"/>
      <c r="C181" s="51"/>
      <c r="D181" s="51"/>
      <c r="E181" s="163"/>
      <c r="F181" s="172" t="str">
        <f t="shared" si="11"/>
        <v/>
      </c>
      <c r="G181" s="51"/>
      <c r="H181" s="51"/>
      <c r="I181" s="51"/>
      <c r="J181" s="173" t="str">
        <f t="shared" si="12"/>
        <v/>
      </c>
      <c r="K181" s="172" t="str">
        <f t="shared" si="13"/>
        <v/>
      </c>
      <c r="L181" s="50"/>
      <c r="M181" s="50"/>
      <c r="N181" s="55"/>
      <c r="O181" s="52"/>
      <c r="P181" s="172" t="str">
        <f t="shared" si="14"/>
        <v/>
      </c>
      <c r="Q181" s="53">
        <v>1</v>
      </c>
      <c r="R181" s="125"/>
    </row>
    <row r="182" spans="1:18" ht="13" customHeight="1">
      <c r="A182" s="50"/>
      <c r="B182" s="51"/>
      <c r="C182" s="51"/>
      <c r="D182" s="51"/>
      <c r="E182" s="163"/>
      <c r="F182" s="172" t="str">
        <f t="shared" si="11"/>
        <v/>
      </c>
      <c r="G182" s="51"/>
      <c r="H182" s="51"/>
      <c r="I182" s="51"/>
      <c r="J182" s="173" t="str">
        <f t="shared" si="12"/>
        <v/>
      </c>
      <c r="K182" s="172" t="str">
        <f t="shared" si="13"/>
        <v/>
      </c>
      <c r="L182" s="50"/>
      <c r="M182" s="50"/>
      <c r="N182" s="55"/>
      <c r="O182" s="52"/>
      <c r="P182" s="172" t="str">
        <f t="shared" si="14"/>
        <v/>
      </c>
      <c r="Q182" s="53">
        <v>1</v>
      </c>
      <c r="R182" s="125"/>
    </row>
    <row r="183" spans="1:18" ht="13" customHeight="1">
      <c r="A183" s="50"/>
      <c r="B183" s="51"/>
      <c r="C183" s="51"/>
      <c r="D183" s="51"/>
      <c r="E183" s="163"/>
      <c r="F183" s="172" t="str">
        <f t="shared" si="11"/>
        <v/>
      </c>
      <c r="G183" s="51"/>
      <c r="H183" s="51"/>
      <c r="I183" s="51"/>
      <c r="J183" s="173" t="str">
        <f t="shared" si="12"/>
        <v/>
      </c>
      <c r="K183" s="172" t="str">
        <f t="shared" si="13"/>
        <v/>
      </c>
      <c r="L183" s="50"/>
      <c r="M183" s="50"/>
      <c r="N183" s="55"/>
      <c r="O183" s="52"/>
      <c r="P183" s="172" t="str">
        <f t="shared" si="14"/>
        <v/>
      </c>
      <c r="Q183" s="53">
        <v>1</v>
      </c>
      <c r="R183" s="125"/>
    </row>
    <row r="184" spans="1:18" ht="13" customHeight="1">
      <c r="A184" s="50"/>
      <c r="B184" s="51"/>
      <c r="C184" s="51"/>
      <c r="D184" s="51"/>
      <c r="E184" s="163"/>
      <c r="F184" s="172" t="str">
        <f t="shared" si="11"/>
        <v/>
      </c>
      <c r="G184" s="51"/>
      <c r="H184" s="51"/>
      <c r="I184" s="51"/>
      <c r="J184" s="173" t="str">
        <f t="shared" si="12"/>
        <v/>
      </c>
      <c r="K184" s="172" t="str">
        <f t="shared" si="13"/>
        <v/>
      </c>
      <c r="L184" s="50"/>
      <c r="M184" s="50"/>
      <c r="N184" s="55"/>
      <c r="O184" s="52"/>
      <c r="P184" s="172" t="str">
        <f t="shared" si="14"/>
        <v/>
      </c>
      <c r="Q184" s="53">
        <v>1</v>
      </c>
      <c r="R184" s="125"/>
    </row>
    <row r="185" spans="1:18" ht="13" customHeight="1">
      <c r="A185" s="50"/>
      <c r="B185" s="51"/>
      <c r="C185" s="51"/>
      <c r="D185" s="51"/>
      <c r="E185" s="163"/>
      <c r="F185" s="172" t="str">
        <f t="shared" si="11"/>
        <v/>
      </c>
      <c r="G185" s="51"/>
      <c r="H185" s="51"/>
      <c r="I185" s="51"/>
      <c r="J185" s="173" t="str">
        <f t="shared" si="12"/>
        <v/>
      </c>
      <c r="K185" s="172" t="str">
        <f t="shared" si="13"/>
        <v/>
      </c>
      <c r="L185" s="50"/>
      <c r="M185" s="50"/>
      <c r="N185" s="55"/>
      <c r="O185" s="52"/>
      <c r="P185" s="172" t="str">
        <f t="shared" si="14"/>
        <v/>
      </c>
      <c r="Q185" s="53">
        <v>1</v>
      </c>
      <c r="R185" s="125"/>
    </row>
    <row r="186" spans="1:18" ht="13" customHeight="1">
      <c r="A186" s="50"/>
      <c r="B186" s="51"/>
      <c r="C186" s="51"/>
      <c r="D186" s="51"/>
      <c r="E186" s="163"/>
      <c r="F186" s="172" t="str">
        <f t="shared" si="11"/>
        <v/>
      </c>
      <c r="G186" s="51"/>
      <c r="H186" s="51"/>
      <c r="I186" s="51"/>
      <c r="J186" s="173" t="str">
        <f t="shared" si="12"/>
        <v/>
      </c>
      <c r="K186" s="172" t="str">
        <f t="shared" si="13"/>
        <v/>
      </c>
      <c r="L186" s="50"/>
      <c r="M186" s="50"/>
      <c r="N186" s="55"/>
      <c r="O186" s="52"/>
      <c r="P186" s="172" t="str">
        <f t="shared" si="14"/>
        <v/>
      </c>
      <c r="Q186" s="53">
        <v>1</v>
      </c>
      <c r="R186" s="125"/>
    </row>
    <row r="187" spans="1:18" ht="13" customHeight="1">
      <c r="A187" s="50"/>
      <c r="B187" s="51"/>
      <c r="C187" s="51"/>
      <c r="D187" s="51"/>
      <c r="E187" s="163"/>
      <c r="F187" s="172" t="str">
        <f t="shared" si="11"/>
        <v/>
      </c>
      <c r="G187" s="51"/>
      <c r="H187" s="51"/>
      <c r="I187" s="51"/>
      <c r="J187" s="173" t="str">
        <f t="shared" si="12"/>
        <v/>
      </c>
      <c r="K187" s="172" t="str">
        <f t="shared" si="13"/>
        <v/>
      </c>
      <c r="L187" s="50"/>
      <c r="M187" s="50"/>
      <c r="N187" s="55"/>
      <c r="O187" s="52"/>
      <c r="P187" s="172" t="str">
        <f t="shared" si="14"/>
        <v/>
      </c>
      <c r="Q187" s="53">
        <v>1</v>
      </c>
      <c r="R187" s="125"/>
    </row>
    <row r="188" spans="1:18" ht="13" customHeight="1">
      <c r="A188" s="50"/>
      <c r="B188" s="51"/>
      <c r="C188" s="51"/>
      <c r="D188" s="51"/>
      <c r="E188" s="163"/>
      <c r="F188" s="172" t="str">
        <f t="shared" si="11"/>
        <v/>
      </c>
      <c r="G188" s="51"/>
      <c r="H188" s="51"/>
      <c r="I188" s="51"/>
      <c r="J188" s="173" t="str">
        <f t="shared" si="12"/>
        <v/>
      </c>
      <c r="K188" s="172" t="str">
        <f t="shared" si="13"/>
        <v/>
      </c>
      <c r="L188" s="50"/>
      <c r="M188" s="50"/>
      <c r="N188" s="55"/>
      <c r="O188" s="52"/>
      <c r="P188" s="172" t="str">
        <f t="shared" si="14"/>
        <v/>
      </c>
      <c r="Q188" s="53">
        <v>1</v>
      </c>
      <c r="R188" s="125"/>
    </row>
    <row r="189" spans="1:18" ht="13" customHeight="1">
      <c r="A189" s="50"/>
      <c r="B189" s="51"/>
      <c r="C189" s="51"/>
      <c r="D189" s="51"/>
      <c r="E189" s="163"/>
      <c r="F189" s="172" t="str">
        <f t="shared" si="11"/>
        <v/>
      </c>
      <c r="G189" s="51"/>
      <c r="H189" s="51"/>
      <c r="I189" s="51"/>
      <c r="J189" s="173" t="str">
        <f t="shared" si="12"/>
        <v/>
      </c>
      <c r="K189" s="172" t="str">
        <f t="shared" si="13"/>
        <v/>
      </c>
      <c r="L189" s="50"/>
      <c r="M189" s="50"/>
      <c r="N189" s="55"/>
      <c r="O189" s="52"/>
      <c r="P189" s="172" t="str">
        <f t="shared" si="14"/>
        <v/>
      </c>
      <c r="Q189" s="53">
        <v>1</v>
      </c>
      <c r="R189" s="125"/>
    </row>
    <row r="190" spans="1:18" ht="13" customHeight="1">
      <c r="A190" s="50"/>
      <c r="B190" s="51"/>
      <c r="C190" s="51"/>
      <c r="D190" s="51"/>
      <c r="E190" s="163"/>
      <c r="F190" s="172" t="str">
        <f t="shared" si="11"/>
        <v/>
      </c>
      <c r="G190" s="51"/>
      <c r="H190" s="51"/>
      <c r="I190" s="51"/>
      <c r="J190" s="173" t="str">
        <f t="shared" si="12"/>
        <v/>
      </c>
      <c r="K190" s="172" t="str">
        <f t="shared" si="13"/>
        <v/>
      </c>
      <c r="L190" s="50"/>
      <c r="M190" s="50"/>
      <c r="N190" s="55"/>
      <c r="O190" s="52"/>
      <c r="P190" s="172" t="str">
        <f t="shared" si="14"/>
        <v/>
      </c>
      <c r="Q190" s="53">
        <v>1</v>
      </c>
      <c r="R190" s="125"/>
    </row>
    <row r="191" spans="1:18" ht="13" customHeight="1">
      <c r="A191" s="50"/>
      <c r="B191" s="51"/>
      <c r="C191" s="51"/>
      <c r="D191" s="51"/>
      <c r="E191" s="163"/>
      <c r="F191" s="172" t="str">
        <f t="shared" si="11"/>
        <v/>
      </c>
      <c r="G191" s="51"/>
      <c r="H191" s="51"/>
      <c r="I191" s="51"/>
      <c r="J191" s="173" t="str">
        <f t="shared" si="12"/>
        <v/>
      </c>
      <c r="K191" s="172" t="str">
        <f t="shared" si="13"/>
        <v/>
      </c>
      <c r="L191" s="50"/>
      <c r="M191" s="50"/>
      <c r="N191" s="55"/>
      <c r="O191" s="52"/>
      <c r="P191" s="172" t="str">
        <f t="shared" si="14"/>
        <v/>
      </c>
      <c r="Q191" s="53">
        <v>1</v>
      </c>
      <c r="R191" s="125"/>
    </row>
    <row r="192" spans="1:18" ht="13" customHeight="1">
      <c r="A192" s="50"/>
      <c r="B192" s="51"/>
      <c r="C192" s="51"/>
      <c r="D192" s="51"/>
      <c r="E192" s="163"/>
      <c r="F192" s="172" t="str">
        <f t="shared" si="11"/>
        <v/>
      </c>
      <c r="G192" s="51"/>
      <c r="H192" s="51"/>
      <c r="I192" s="51"/>
      <c r="J192" s="173" t="str">
        <f t="shared" si="12"/>
        <v/>
      </c>
      <c r="K192" s="172" t="str">
        <f t="shared" si="13"/>
        <v/>
      </c>
      <c r="L192" s="50"/>
      <c r="M192" s="50"/>
      <c r="N192" s="55"/>
      <c r="O192" s="52"/>
      <c r="P192" s="172" t="str">
        <f t="shared" si="14"/>
        <v/>
      </c>
      <c r="Q192" s="53">
        <v>1</v>
      </c>
      <c r="R192" s="125"/>
    </row>
    <row r="193" spans="1:19" ht="13" customHeight="1">
      <c r="A193" s="50"/>
      <c r="B193" s="51"/>
      <c r="C193" s="51"/>
      <c r="D193" s="51"/>
      <c r="E193" s="163"/>
      <c r="F193" s="172" t="str">
        <f t="shared" si="11"/>
        <v/>
      </c>
      <c r="G193" s="51"/>
      <c r="H193" s="51"/>
      <c r="I193" s="51"/>
      <c r="J193" s="173" t="str">
        <f t="shared" si="12"/>
        <v/>
      </c>
      <c r="K193" s="172" t="str">
        <f t="shared" si="13"/>
        <v/>
      </c>
      <c r="L193" s="50"/>
      <c r="M193" s="50"/>
      <c r="N193" s="55"/>
      <c r="O193" s="52"/>
      <c r="P193" s="172" t="str">
        <f t="shared" si="14"/>
        <v/>
      </c>
      <c r="Q193" s="53">
        <v>1</v>
      </c>
      <c r="R193" s="125"/>
    </row>
    <row r="194" spans="1:19" ht="13" customHeight="1">
      <c r="A194" s="50"/>
      <c r="B194" s="51"/>
      <c r="C194" s="51"/>
      <c r="D194" s="51"/>
      <c r="E194" s="163"/>
      <c r="F194" s="172" t="str">
        <f t="shared" si="11"/>
        <v/>
      </c>
      <c r="G194" s="51"/>
      <c r="H194" s="51"/>
      <c r="I194" s="51"/>
      <c r="J194" s="173" t="str">
        <f t="shared" si="12"/>
        <v/>
      </c>
      <c r="K194" s="172" t="str">
        <f t="shared" si="13"/>
        <v/>
      </c>
      <c r="L194" s="50"/>
      <c r="M194" s="50"/>
      <c r="N194" s="55"/>
      <c r="O194" s="52"/>
      <c r="P194" s="172" t="str">
        <f t="shared" ref="P194:P200" si="15">IF($L194="Dry",$E194*10,IF(NOT(ISBLANK($N194)),ROUNDDOWN((($E194/$N194)*1000)/15,0),""))</f>
        <v/>
      </c>
      <c r="Q194" s="53">
        <v>1</v>
      </c>
      <c r="R194" s="125"/>
    </row>
    <row r="195" spans="1:19" ht="13" customHeight="1">
      <c r="A195" s="50"/>
      <c r="B195" s="51"/>
      <c r="C195" s="51"/>
      <c r="D195" s="51"/>
      <c r="E195" s="163"/>
      <c r="F195" s="172" t="str">
        <f t="shared" ref="F195:F200" si="16">IF(ISBLANK($A195), "", "RP HPLC")</f>
        <v/>
      </c>
      <c r="G195" s="51"/>
      <c r="H195" s="51"/>
      <c r="I195" s="51"/>
      <c r="J195" s="173" t="str">
        <f t="shared" ref="J195:J200" si="17">IF(OR(ISBLANK($E195), ISBLANK($I195)),"",$E195 * $I195)</f>
        <v/>
      </c>
      <c r="K195" s="172" t="str">
        <f t="shared" ref="K195:K200" si="18">IF(ISBLANK($A195), "", "Salt-Free")</f>
        <v/>
      </c>
      <c r="L195" s="50"/>
      <c r="M195" s="50"/>
      <c r="N195" s="55"/>
      <c r="O195" s="52"/>
      <c r="P195" s="172" t="str">
        <f t="shared" si="15"/>
        <v/>
      </c>
      <c r="Q195" s="53">
        <v>1</v>
      </c>
      <c r="R195" s="125"/>
    </row>
    <row r="196" spans="1:19" ht="13" customHeight="1">
      <c r="A196" s="50"/>
      <c r="B196" s="51"/>
      <c r="C196" s="51"/>
      <c r="D196" s="51"/>
      <c r="E196" s="163"/>
      <c r="F196" s="172" t="str">
        <f t="shared" si="16"/>
        <v/>
      </c>
      <c r="G196" s="51"/>
      <c r="H196" s="51"/>
      <c r="I196" s="51"/>
      <c r="J196" s="173" t="str">
        <f t="shared" si="17"/>
        <v/>
      </c>
      <c r="K196" s="172" t="str">
        <f t="shared" si="18"/>
        <v/>
      </c>
      <c r="L196" s="50"/>
      <c r="M196" s="50"/>
      <c r="N196" s="55"/>
      <c r="O196" s="52"/>
      <c r="P196" s="172" t="str">
        <f t="shared" si="15"/>
        <v/>
      </c>
      <c r="Q196" s="53">
        <v>1</v>
      </c>
      <c r="R196" s="125"/>
    </row>
    <row r="197" spans="1:19" ht="13" customHeight="1">
      <c r="A197" s="50"/>
      <c r="B197" s="51"/>
      <c r="C197" s="51"/>
      <c r="D197" s="51"/>
      <c r="E197" s="163"/>
      <c r="F197" s="172" t="str">
        <f t="shared" si="16"/>
        <v/>
      </c>
      <c r="G197" s="51"/>
      <c r="H197" s="51"/>
      <c r="I197" s="51"/>
      <c r="J197" s="173" t="str">
        <f t="shared" si="17"/>
        <v/>
      </c>
      <c r="K197" s="172" t="str">
        <f t="shared" si="18"/>
        <v/>
      </c>
      <c r="L197" s="50"/>
      <c r="M197" s="50"/>
      <c r="N197" s="55"/>
      <c r="O197" s="52"/>
      <c r="P197" s="172" t="str">
        <f t="shared" si="15"/>
        <v/>
      </c>
      <c r="Q197" s="53">
        <v>1</v>
      </c>
      <c r="R197" s="125"/>
    </row>
    <row r="198" spans="1:19" ht="13" customHeight="1">
      <c r="A198" s="50"/>
      <c r="B198" s="51"/>
      <c r="C198" s="51"/>
      <c r="D198" s="51"/>
      <c r="E198" s="163"/>
      <c r="F198" s="172" t="str">
        <f t="shared" si="16"/>
        <v/>
      </c>
      <c r="G198" s="51"/>
      <c r="H198" s="51"/>
      <c r="I198" s="51"/>
      <c r="J198" s="173" t="str">
        <f t="shared" si="17"/>
        <v/>
      </c>
      <c r="K198" s="172" t="str">
        <f t="shared" si="18"/>
        <v/>
      </c>
      <c r="L198" s="50"/>
      <c r="M198" s="50"/>
      <c r="N198" s="55"/>
      <c r="O198" s="52"/>
      <c r="P198" s="172" t="str">
        <f t="shared" si="15"/>
        <v/>
      </c>
      <c r="Q198" s="53">
        <v>1</v>
      </c>
      <c r="R198" s="125"/>
    </row>
    <row r="199" spans="1:19" ht="13" customHeight="1">
      <c r="A199" s="50"/>
      <c r="B199" s="51"/>
      <c r="C199" s="51"/>
      <c r="D199" s="51"/>
      <c r="E199" s="163"/>
      <c r="F199" s="172" t="str">
        <f t="shared" si="16"/>
        <v/>
      </c>
      <c r="G199" s="51"/>
      <c r="H199" s="51"/>
      <c r="I199" s="51"/>
      <c r="J199" s="173" t="str">
        <f t="shared" si="17"/>
        <v/>
      </c>
      <c r="K199" s="172" t="str">
        <f t="shared" si="18"/>
        <v/>
      </c>
      <c r="L199" s="50"/>
      <c r="M199" s="50"/>
      <c r="N199" s="55"/>
      <c r="O199" s="52"/>
      <c r="P199" s="172" t="str">
        <f t="shared" si="15"/>
        <v/>
      </c>
      <c r="Q199" s="53">
        <v>1</v>
      </c>
      <c r="R199" s="125"/>
    </row>
    <row r="200" spans="1:19" ht="13" customHeight="1">
      <c r="A200" s="50"/>
      <c r="B200" s="51"/>
      <c r="C200" s="51"/>
      <c r="D200" s="51"/>
      <c r="E200" s="163"/>
      <c r="F200" s="172" t="str">
        <f t="shared" si="16"/>
        <v/>
      </c>
      <c r="G200" s="51"/>
      <c r="H200" s="51"/>
      <c r="I200" s="51"/>
      <c r="J200" s="173" t="str">
        <f t="shared" si="17"/>
        <v/>
      </c>
      <c r="K200" s="172" t="str">
        <f t="shared" si="18"/>
        <v/>
      </c>
      <c r="L200" s="50"/>
      <c r="M200" s="50"/>
      <c r="N200" s="55"/>
      <c r="O200" s="52"/>
      <c r="P200" s="172" t="str">
        <f t="shared" si="15"/>
        <v/>
      </c>
      <c r="Q200" s="53">
        <v>1</v>
      </c>
      <c r="R200" s="125"/>
    </row>
    <row r="201" spans="1:19" s="4" customFormat="1" ht="13" customHeight="1">
      <c r="A201" s="7"/>
      <c r="F201" s="119"/>
      <c r="J201" s="11"/>
      <c r="K201" s="11"/>
      <c r="L201" s="10"/>
      <c r="M201" s="10"/>
      <c r="N201" s="10"/>
      <c r="O201" s="11"/>
      <c r="P201" s="11"/>
      <c r="R201" s="6"/>
      <c r="S201" s="6"/>
    </row>
    <row r="202" spans="1:19" hidden="1">
      <c r="A202" s="7"/>
      <c r="B202" s="4"/>
      <c r="C202" s="4"/>
      <c r="D202" s="4"/>
      <c r="E202" s="4"/>
      <c r="F202" s="119"/>
      <c r="G202" s="4"/>
      <c r="H202" s="4"/>
      <c r="I202" s="4"/>
      <c r="J202" s="11"/>
      <c r="K202" s="11"/>
      <c r="L202" s="5"/>
      <c r="M202" s="5"/>
      <c r="N202" s="5"/>
      <c r="O202" s="12"/>
      <c r="P202" s="11"/>
      <c r="Q202" s="5"/>
    </row>
    <row r="203" spans="1:19" hidden="1">
      <c r="A203" s="7"/>
      <c r="B203" s="4"/>
      <c r="C203" s="4"/>
      <c r="D203" s="4"/>
      <c r="E203" s="4"/>
      <c r="G203" s="4"/>
      <c r="H203" s="4"/>
      <c r="I203" s="4"/>
      <c r="L203" s="5"/>
      <c r="M203" s="5"/>
      <c r="N203" s="5"/>
      <c r="O203" s="12"/>
      <c r="Q203" s="5"/>
    </row>
    <row r="204" spans="1:19" hidden="1">
      <c r="A204" s="7"/>
      <c r="B204" s="4"/>
      <c r="C204" s="4"/>
      <c r="D204" s="4"/>
      <c r="E204" s="4"/>
      <c r="G204" s="4"/>
      <c r="H204" s="4"/>
      <c r="I204" s="4"/>
      <c r="L204" s="5"/>
      <c r="M204" s="5"/>
      <c r="N204" s="5"/>
      <c r="O204" s="12"/>
      <c r="Q204" s="5"/>
    </row>
    <row r="205" spans="1:19" hidden="1">
      <c r="A205" s="7"/>
      <c r="B205" s="4"/>
      <c r="C205" s="4"/>
      <c r="D205" s="4"/>
      <c r="E205" s="4"/>
      <c r="G205" s="4"/>
      <c r="H205" s="4"/>
      <c r="I205" s="4"/>
      <c r="L205" s="5"/>
      <c r="M205" s="5"/>
      <c r="N205" s="5"/>
      <c r="O205" s="12"/>
      <c r="Q205" s="5"/>
    </row>
    <row r="206" spans="1:19" hidden="1">
      <c r="A206" s="7"/>
      <c r="B206" s="4"/>
      <c r="C206" s="4"/>
      <c r="D206" s="4"/>
      <c r="E206" s="4"/>
      <c r="G206" s="4"/>
      <c r="H206" s="4"/>
      <c r="I206" s="4"/>
      <c r="L206" s="5"/>
      <c r="M206" s="5"/>
      <c r="N206" s="5"/>
      <c r="O206" s="12"/>
      <c r="Q206" s="5"/>
    </row>
    <row r="207" spans="1:19" hidden="1">
      <c r="A207" s="7"/>
      <c r="B207" s="4"/>
      <c r="C207" s="4"/>
      <c r="D207" s="4"/>
      <c r="E207" s="4"/>
      <c r="G207" s="4"/>
      <c r="H207" s="4"/>
      <c r="I207" s="4"/>
      <c r="L207" s="5"/>
      <c r="M207" s="5"/>
      <c r="N207" s="5"/>
      <c r="O207" s="12"/>
      <c r="Q207" s="5"/>
    </row>
    <row r="208" spans="1:19" hidden="1">
      <c r="A208" s="7"/>
      <c r="B208" s="4"/>
      <c r="C208" s="4"/>
      <c r="D208" s="4"/>
      <c r="E208" s="4"/>
      <c r="G208" s="4"/>
      <c r="H208" s="4"/>
      <c r="I208" s="4"/>
      <c r="L208" s="5"/>
      <c r="M208" s="5"/>
      <c r="N208" s="5"/>
      <c r="O208" s="12"/>
      <c r="Q208" s="5"/>
    </row>
    <row r="209" spans="1:17" hidden="1">
      <c r="A209" s="7"/>
      <c r="B209" s="4"/>
      <c r="C209" s="4"/>
      <c r="D209" s="4"/>
      <c r="E209" s="4"/>
      <c r="G209" s="4"/>
      <c r="H209" s="4"/>
      <c r="I209" s="4"/>
      <c r="L209" s="5"/>
      <c r="M209" s="5"/>
      <c r="N209" s="5"/>
      <c r="O209" s="12"/>
      <c r="Q209" s="5"/>
    </row>
    <row r="210" spans="1:17" hidden="1">
      <c r="A210" s="7"/>
      <c r="B210" s="4"/>
      <c r="C210" s="4"/>
      <c r="D210" s="4"/>
      <c r="E210" s="4"/>
      <c r="G210" s="4"/>
      <c r="H210" s="4"/>
      <c r="I210" s="4"/>
      <c r="L210" s="5"/>
      <c r="M210" s="5"/>
      <c r="N210" s="5"/>
      <c r="O210" s="12"/>
      <c r="Q210" s="5"/>
    </row>
  </sheetData>
  <sheetProtection algorithmName="SHA-512" hashValue="aXT+XzDxXouXAUQXk+9i8L7mEfPiv4TTfqliiyBeUUXF2O0ot+Et4m47DSRd75fv7NlI30iFKCekXO4V50suEA==" saltValue="bgFpDx3rw4aukgdqGbTABg==" spinCount="100000" sheet="1" objects="1" scenarios="1" selectLockedCells="1"/>
  <dataConsolidate/>
  <mergeCells count="1">
    <mergeCell ref="T3:V3"/>
  </mergeCells>
  <phoneticPr fontId="11" type="noConversion"/>
  <conditionalFormatting sqref="A2:A200">
    <cfRule type="expression" dxfId="45" priority="12">
      <formula>AND(ISBLANK($A2),NOT(ISBLANK($A3)))</formula>
    </cfRule>
  </conditionalFormatting>
  <conditionalFormatting sqref="B2:B200">
    <cfRule type="expression" dxfId="44" priority="11">
      <formula>AND(ISBLANK($B2),NOT(ISBLANK($A3)))</formula>
    </cfRule>
  </conditionalFormatting>
  <conditionalFormatting sqref="C2:C200">
    <cfRule type="expression" dxfId="43" priority="10">
      <formula>AND(ISBLANK($C2),NOT(ISBLANK($A3)))</formula>
    </cfRule>
  </conditionalFormatting>
  <conditionalFormatting sqref="D2:D200">
    <cfRule type="expression" dxfId="42" priority="9">
      <formula>AND(ISBLANK($D2),NOT(ISBLANK($A3)))</formula>
    </cfRule>
  </conditionalFormatting>
  <conditionalFormatting sqref="E2:E200">
    <cfRule type="expression" dxfId="40" priority="8">
      <formula>AND(ISBLANK($E2),NOT(ISBLANK($A3)))</formula>
    </cfRule>
  </conditionalFormatting>
  <conditionalFormatting sqref="G2:G200">
    <cfRule type="expression" dxfId="38" priority="7">
      <formula>AND(ISBLANK($G2),NOT(ISBLANK($A3)))</formula>
    </cfRule>
  </conditionalFormatting>
  <conditionalFormatting sqref="H2:H200">
    <cfRule type="expression" dxfId="37" priority="6">
      <formula>AND(ISBLANK($H2),NOT(ISBLANK($A3)))</formula>
    </cfRule>
  </conditionalFormatting>
  <conditionalFormatting sqref="I2:I200">
    <cfRule type="expression" dxfId="36" priority="5">
      <formula>AND(ISBLANK($I2),NOT(ISBLANK($A3)))</formula>
    </cfRule>
  </conditionalFormatting>
  <conditionalFormatting sqref="L2:L200">
    <cfRule type="expression" dxfId="35" priority="4">
      <formula>AND(ISBLANK($L2),NOT(ISBLANK($A3)))</formula>
    </cfRule>
  </conditionalFormatting>
  <conditionalFormatting sqref="M2:M200">
    <cfRule type="expression" dxfId="34" priority="3">
      <formula>IF($I2="Dry",FALSE,AND(ISBLANK($M2),NOT(ISBLANK($A3))))</formula>
    </cfRule>
    <cfRule type="expression" dxfId="33" priority="14">
      <formula>IF($L2&lt;&gt;"Dry",IF(ISNUMBER(SEARCH("MGB",$D2)),AND(NOT(ISBLANK($M2)),ISNA(MATCH($M2,DiluentMGB,0))),AND(NOT(ISBLANK($M2)),ISNA(MATCH($M2,Diluent,0)))))</formula>
    </cfRule>
  </conditionalFormatting>
  <conditionalFormatting sqref="M2:N200">
    <cfRule type="expression" dxfId="32" priority="1">
      <formula>$L2="Dry"</formula>
    </cfRule>
  </conditionalFormatting>
  <conditionalFormatting sqref="N2:N200">
    <cfRule type="expression" dxfId="31" priority="2">
      <formula>IF($I2="Dry",FALSE,AND(ISBLANK($N2),NOT(ISBLANK($A3))))</formula>
    </cfRule>
  </conditionalFormatting>
  <conditionalFormatting sqref="O2:O200">
    <cfRule type="expression" dxfId="30" priority="16">
      <formula>$O2=1</formula>
    </cfRule>
    <cfRule type="expression" dxfId="29" priority="19">
      <formula>$O2&gt;$P2</formula>
    </cfRule>
  </conditionalFormatting>
  <dataValidations count="16">
    <dataValidation allowBlank="1" showInputMessage="1" sqref="O131074:O131272 O196610:O196808 O262146:O262344 O327682:O327880 O393218:O393416 O458754:O458952 O524290:O524488 O589826:O590024 O655362:O655560 O720898:O721096 O786434:O786632 O851970:O852168 O917506:O917704 O983042:O983240 O65538:O65736 P65539:P65737 P131075:P131273 P196611:P196809 P262147:P262345 P327683:P327881 P393219:P393417 P458755:P458953 P524291:P524489 P589827:P590025 P655363:P655561 P720899:P721097 P786435:P786633 P851971:P852169 P917507:P917705 P983043:P983241" xr:uid="{145E83EB-6A92-46B2-BE40-A78EC45A8E4F}"/>
    <dataValidation type="whole" operator="greaterThan" allowBlank="1" showInputMessage="1" showErrorMessage="1" errorTitle="Valid Quantity" error="Please enter a value greater than 0 for quantity. If you would like to specify a delivered amount, you can do so under the notes section." sqref="Q983042:Q983240 Q65538:Q65736 Q131074:Q131272 Q196610:Q196808 Q262146:Q262344 Q327682:Q327880 Q393218:Q393416 Q458754:Q458952 Q524290:Q524488 Q589826:Q590024 Q655362:Q655560 Q720898:Q721096 Q786434:Q786632 Q851970:Q852168 Q917506:Q917704" xr:uid="{3E7DD627-5878-49EF-97CA-439D7EB91080}">
      <formula1>0</formula1>
    </dataValidation>
    <dataValidation type="textLength" allowBlank="1" showInputMessage="1" showErrorMessage="1" errorTitle="Character Length Warning" error="Please make sure your note is no more than 600 characters long." sqref="R2:R200 R65538:R65736 R131074:R131272 R196610:R196808 R262146:R262344 R327682:R327880 R393218:R393416 R458754:R458952 R524290:R524488 R589826:R590024 R655362:R655560 R720898:R721096 R786434:R786632 R851970:R852168 R917506:R917704 R983042:R983240" xr:uid="{6FC0C432-2A1E-43D7-AD60-CA897DCA3E87}">
      <formula1>0</formula1>
      <formula2>600</formula2>
    </dataValidation>
    <dataValidation type="list" allowBlank="1" showInputMessage="1" showErrorMessage="1" errorTitle="Non-standard Product" error="You have entered a non-standard selection for this probe format. Please use the custom oligo order form instead. " sqref="B201 B65737 B131273 B196809 B262345 B327881 B393417 B458953 B524489 B590025 B655561 B721097 B786633 B852169 B917705 B983241" xr:uid="{4F4FF85C-B6AF-44CA-951B-24ECC59EEA1E}">
      <formula1>_ValuMixP3_5</formula1>
    </dataValidation>
    <dataValidation type="list" allowBlank="1" showInputMessage="1" showErrorMessage="1" errorTitle="Non-standard Product" error="You have entered a non-standard selection for this probe format. Please use the custom oligo order form instead. " sqref="D201 D65737 D131273 D196809 D262345 D327881 D393417 D458953 D524489 D590025 D655561 D721097 D786633 D852169 D917705 D983241" xr:uid="{A37AE861-8AB6-4234-ADF3-9F57CF4C04D1}">
      <formula1>_ValuMixP3_3</formula1>
    </dataValidation>
    <dataValidation type="custom" allowBlank="1" showInputMessage="1" showErrorMessage="1" errorTitle="Ratio Warning" error="Alert! Your probe to primer ratio does not fall in our recommended range. Please adjust this field such that it is between 1 and 4.5 and the decimal is limited to the tenths place." promptTitle="Ratio Notice" prompt="The primer to probe ratio must be between 1 and 4.5 and the decimal is limited to the tenths place." sqref="I65538:I65737 I131074:I131273 I196610:I196809 I262146:I262345 I327682:I327881 I393218:I393417 I458754:I458953 I524290:I524489 I589826:I590025 I655362:I655561 I720898:I721097 I786434:I786633 I851970:I852169 I917506:I917705 I201 I983042:I983241" xr:uid="{5758FAA7-1574-4352-BFDD-6C550087587F}">
      <formula1>AND(I201&gt;=1,I201&lt;=4.5,LEN(I201)&lt;4)</formula1>
    </dataValidation>
    <dataValidation type="textLength" allowBlank="1" showInputMessage="1" showErrorMessage="1" errorTitle="Character Length Warning" error="Please make sure that the name of your oligo is no more than 22 characters long." promptTitle="Character Limit" prompt="1 to 22" sqref="A983042:A983241 A65538:A65737 A131074:A131273 A196610:A196809 A262146:A262345 A327682:A327881 A393218:A393417 A458754:A458953 A524290:A524489 A589826:A590025 A655362:A655561 A720898:A721097 A786434:A786633 A851970:A852169 A917506:A917705 A201" xr:uid="{A5AAB1C3-8653-4CD8-B10B-14CDE8BCCFDA}">
      <formula1>1</formula1>
      <formula2>22</formula2>
    </dataValidation>
    <dataValidation type="textLength" errorStyle="warning" allowBlank="1" showInputMessage="1" showErrorMessage="1" errorTitle="Base Length Warning" error="Your probe sequence is not within our recommended criteria for probe length. Please adjust your sequence." promptTitle="Sequence Notes" prompt="1. BHQ - max 35 bases_x000a_    MGB - max 30 bases_x000a_2. Limit wobble bases to_x000a_    6 oligo species in total_x000a_3. Allowed Internal modifications: _x000a_    [T(BHQ-1)]_x000a_4. Up to 7 LNA bases_x000a_5. No Inosine bases_x000a_6. No RNA bases_x000a_See textbox on left for additional information." sqref="C983042:C983241 C65538:C65737 C131074:C131273 C196610:C196809 C262146:C262345 C327682:C327881 C393218:C393417 C458754:C458953 C524290:C524489 C589826:C590025 C655362:C655561 C720898:C721097 C786434:C786633 C851970:C852169 C917506:C917705 C201" xr:uid="{4881EC8E-F51E-470D-9158-57F7D199FE72}">
      <formula1>8</formula1>
      <formula2>46</formula2>
    </dataValidation>
    <dataValidation type="textLength" errorStyle="warning" allowBlank="1" showInputMessage="1" showErrorMessage="1" errorTitle="Base Length Warning" error="Your primer sequence is not within our recommended criteria for primer length. Please adjust your sequence such that it is between 5 and 30 bases long or contact info@biosearchtech.com for more information." promptTitle="Sequence Notes" prompt="1. Between 5 and 30 bases_x000a_2. Limit wobble bases to_x000a_    6 oligo species in total_x000a_3. No Inosine bases_x000a_4. Up to 20 LNA bases_x000a_See textbox on left for additional information." sqref="G983042:G983241 G65538:G65737 G131074:G131273 G196610:G196809 G262146:G262345 G327682:G327881 G393218:G393417 G458754:G458953 G524290:G524489 G589826:G590025 G655362:G655561 G720898:G721097 G786434:G786633 G851970:G852169 G917506:G917705 G201" xr:uid="{1F3F1408-8F84-4631-B904-72D9623645D7}">
      <formula1>5</formula1>
      <formula2>30</formula2>
    </dataValidation>
    <dataValidation type="textLength" errorStyle="warning" allowBlank="1" showInputMessage="1" showErrorMessage="1" errorTitle="Base Length Warning" error="Your primer sequence is not within our recommended criteria for primer length. Please adjust your sequence such that it is between 5 and 30 bases long or contact info@biosearchtech.com for more information." promptTitle="Sequence Notes" prompt="1. Between 5 and 30 bases_x000a_2. Limit wobble bases to_x000a_    6 oligo species in total_x000a_3. No Inosine bases_x000a_4. Up to 20 LNA bases_x000a_See textbox on left for additional information._x000a_" sqref="H983042:H983241 H65538:H65737 H131074:H131273 H196610:H196809 H262146:H262345 H327682:H327881 H393218:H393417 H458754:H458953 H524290:H524489 H589826:H590025 H655362:H655561 H720898:H721097 H786434:H786633 H851970:H852169 H917506:H917705 H201" xr:uid="{33BF46EE-AF0B-451F-A5F8-CE79B71EE427}">
      <formula1>5</formula1>
      <formula2>30</formula2>
    </dataValidation>
    <dataValidation type="list" allowBlank="1" showInputMessage="1" showErrorMessage="1" errorTitle="Non-standard Product" error="You have entered a non-standard selection for this probe format. Please use the custom oligo order form instead. " promptTitle="Delivered Amount" prompt="S: 0.5 nmol (FAM Only)_x000a_M: 5 nmol_x000a_L: 20 nmol_x000a__x000a_See textbox on left for additional information." sqref="E65737 E131273 E196809 E262345 E327881 E393417 E458953 E524489 E590025 E655561 E721097 E786633 E852169 E917705 E983241 E201" xr:uid="{DCE8FD7E-C4C9-45A1-B6A5-89EA9EE646D2}">
      <formula1>ValuMixP3SynScale</formula1>
    </dataValidation>
    <dataValidation type="list" allowBlank="1" showInputMessage="1" showErrorMessage="1" sqref="M2:M200" xr:uid="{834A1E4C-12CF-4D0B-9C2C-BEFAFB68AEFC}">
      <formula1>IF($L2&lt;&gt;"Dry",IF(ISNUMBER(SEARCH("MGB",$D2)), DiluentMGB,Diluent),$L2="Dry")</formula1>
    </dataValidation>
    <dataValidation type="whole" operator="lessThanOrEqual" showInputMessage="1" showErrorMessage="1" errorTitle="Max Aliquots" error="Please ensure the number you have input does not exceed the maximum aliquots referenced in the &quot;Max Aliquots&quot; column." promptTitle="Choosing Aliquots" prompt="The aliquot number is equal to the total number of tubes delivered and must be 2 or greater. Please reference Max Aliquots column for upper limit of aliquots._x000a__x000a_To receive your oligo in a single tube please leave this field blank." sqref="O2:O200" xr:uid="{97647DBB-65E9-44D1-85E5-53E6BCFF3D6D}">
      <formula1>IF($L2="Dry",$E2*10,IF(NOT(ISBLANK($N2)),ROUNDDOWN((($E2/$N2)*1000)/15,0)))</formula1>
    </dataValidation>
    <dataValidation type="custom" allowBlank="1" showInputMessage="1" showErrorMessage="1" errorTitle="Ratio Warning" error="Alert! Your primer to probe ratio does not fall in our recommended range. Please adjust this field such that it is between 1 and 4.5 and the decimal is limited to the tenths place." promptTitle="Ratio Notice" prompt="Enter the primer to probe ratio as a single number between 1 and 4.5 and limit to the tenths place." sqref="I2:I200" xr:uid="{FB121C8D-8EAB-4020-9B7C-161AAF477A2F}">
      <formula1>AND(I2&gt;=1,I2&lt;=4.5,LEN(I2)&lt;4)</formula1>
    </dataValidation>
    <dataValidation type="whole" operator="greaterThan" allowBlank="1" showInputMessage="1" showErrorMessage="1" errorTitle="Valid Quantity" error="Please enter a value greater than 0 for quantity. If you would like to specify a delivered amount, you can do so under the notes section." promptTitle="Choosing Quantity" prompt="Quantity designates the oligo inclusive of its aliquots/fractions. If 20 aliquots and qty 2 are selected, 40 tubes will be delivered." sqref="Q2:Q200" xr:uid="{290DAAB5-7020-4426-8F37-C6DAD7864334}">
      <formula1>0</formula1>
    </dataValidation>
    <dataValidation type="custom" operator="lessThanOrEqual" allowBlank="1" showInputMessage="1" showErrorMessage="1" errorTitle="Character Warning" error="Please make sure that the name of your assay is no more than 19 characters long." promptTitle="Character Limit" prompt="1 to 19_x000a__x000a_Printed on the tube label" sqref="A2:A200" xr:uid="{930E9514-211C-47A8-84EC-F71FFB23C2C7}">
      <formula1>LEN(A2)&lt;=19</formula1>
    </dataValidation>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5" id="{D626E057-1738-45FC-9B7C-E99AEB13B845}">
            <xm:f>AND(NOT(ISBLANK($D2)),ISNA(MATCH($D2,INDIRECT(HLOOKUP(B2,Lists!$GB$2:$GI$7,2,FALSE)),0)))</xm:f>
            <x14:dxf>
              <fill>
                <patternFill>
                  <bgColor rgb="FFFFB3B3"/>
                </patternFill>
              </fill>
              <border>
                <left style="thin">
                  <color rgb="FFD4D4D4"/>
                </left>
                <right style="thin">
                  <color rgb="FFD4D4D4"/>
                </right>
                <top style="thin">
                  <color rgb="FFD4D4D4"/>
                </top>
                <bottom style="thin">
                  <color rgb="FFD4D4D4"/>
                </bottom>
              </border>
            </x14:dxf>
          </x14:cfRule>
          <xm:sqref>D2:D200</xm:sqref>
        </x14:conditionalFormatting>
        <x14:conditionalFormatting xmlns:xm="http://schemas.microsoft.com/office/excel/2006/main">
          <x14:cfRule type="expression" priority="13" id="{E4738042-A574-4C85-AB56-E79D62721427}">
            <xm:f>OR(AND(NOT(ISBLANK($E2)),ISNA(MATCH($E2,INDIRECT(VLOOKUP(_xlfn.CONCAT("ValuMixqPCR_",SUBSTITUTE(SUBSTITUTE(SUBSTITUTE(SUBSTITUTE(B2&amp;"_"&amp;D2,"-","")," ",""),"(",""),")","")),D!$N$25:$Q$73,2,FALSE)),0))),AND(NOT(ISBLANK($E2)),ISERR(MATCH($E2,INDIRECT(VLOOKUP(_xlfn.CONCAT("ValuMixqPCR_",SUBSTITUTE(SUBSTITUTE(SUBSTITUTE(SUBSTITUTE(B2&amp;"_"&amp;D2,"-","")," ",""),"(",""),")","")),D!$N$25:$Q$73,2,FALSE))))))</xm:f>
            <x14:dxf>
              <fill>
                <patternFill>
                  <bgColor rgb="FFF7F8BA"/>
                </patternFill>
              </fill>
              <border>
                <left style="thin">
                  <color rgb="FFD4D4D4"/>
                </left>
                <right style="thin">
                  <color theme="1"/>
                </right>
                <top style="thin">
                  <color rgb="FFD4D4D4"/>
                </top>
                <bottom style="thin">
                  <color rgb="FFD4D4D4"/>
                </bottom>
              </border>
            </x14:dxf>
          </x14:cfRule>
          <xm:sqref>E2:E200</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771B786D-F880-478F-93EC-E2AFD72C09BF}">
          <x14:formula1>
            <xm:f>Lists!$AJ$3:$AJ$10</xm:f>
          </x14:formula1>
          <xm:sqref>B2:B200</xm:sqref>
        </x14:dataValidation>
        <x14:dataValidation type="list" allowBlank="1" showInputMessage="1" showErrorMessage="1" xr:uid="{80902E7D-D7FF-425A-80D7-33D003420669}">
          <x14:formula1>
            <xm:f>Lists!$BD$3:$BD$4</xm:f>
          </x14:formula1>
          <xm:sqref>L2:L200</xm:sqref>
        </x14:dataValidation>
        <x14:dataValidation type="list" allowBlank="1" showInputMessage="1" showErrorMessage="1" xr:uid="{CDF4962D-6228-44E2-A6FC-EE43C96959A5}">
          <x14:formula1>
            <xm:f>_xlfn.LET(_xlpm.sVq,_xlfn.CONCAT("ValuMixqPCR_",SUBSTITUTE(SUBSTITUTE(SUBSTITUTE(SUBSTITUTE(B2&amp;"_"&amp;D2,"-","")," ",""),"(",""),")","")),INDIRECT(VLOOKUP(_xlpm.sVq,D!$N$25:$Q$73,2,FALSE)))</xm:f>
          </x14:formula1>
          <xm:sqref>E2:E200</xm:sqref>
        </x14:dataValidation>
        <x14:dataValidation type="list" allowBlank="1" showInputMessage="1" showErrorMessage="1" promptTitle="LNA &amp; BHQ Probes" prompt="If Spacer3 selected, please insert your internal BHQ-1 quencher as &quot;[T(BHQ-1)]&quot;. This internal quencher automatically adds a thymidine base._x000a__x000a_For LNA Probes, insert up to 7 LNA bases in your probe and up to 20 LNA bases in your primer using +A, +G, +C, +T" xr:uid="{B047F683-85AC-49B7-A8E5-119AB7B12999}">
          <x14:formula1>
            <xm:f>INDIRECT(HLOOKUP(B3,Lists!$GB$2:$GI$7,2,FALSE))</xm:f>
          </x14:formula1>
          <xm:sqref>D3:D200</xm:sqref>
        </x14:dataValidation>
        <x14:dataValidation type="list" errorStyle="information" allowBlank="1" showInputMessage="1" showErrorMessage="1" errorTitle="Custom Value Entered" error="Please ensure the custom value entered is between the range specified in the drop down list." promptTitle="Please choose or enter value" prompt="Select from the standard values or input any whole number between the stated minimum and maximum provided in the list." xr:uid="{E37DA8C0-B669-448B-BCBF-C4A95D01772C}">
          <x14:formula1>
            <xm:f>IF($L2&lt;&gt;"Dry",INDIRECT(VLOOKUP(_xlfn.NUMBERVALUE(E2),D!$V$29:$AC$31,2,FALSE)),$L2="Dry")</xm:f>
          </x14:formula1>
          <xm:sqref>N2:N200</xm:sqref>
        </x14:dataValidation>
        <x14:dataValidation type="list" allowBlank="1" showInputMessage="1" showErrorMessage="1" promptTitle="LNA &amp; BHQ Probes" prompt="If Spacer C3 selected, please insert your internal BHQ-1 quencher as &quot;[T(BHQ-1)]&quot;. This internal quencher automatically adds a thymidine base._x000a__x000a_For LNA Probes, insert up to 7 LNA bases in your probe and up to 20 LNA bases in your primer using +A,+G,+C,+T" xr:uid="{1E6500A3-DCDB-47D5-BC28-2F583EA10C09}">
          <x14:formula1>
            <xm:f>INDIRECT(HLOOKUP(B2,Lists!$GB$2:$GI$7,2,FALSE))</xm:f>
          </x14:formula1>
          <xm:sqref>D2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DD6C2-CF81-4EA4-A100-5B23DF9895F9}">
  <sheetPr codeName="Sheet13">
    <tabColor rgb="FF41828F"/>
  </sheetPr>
  <dimension ref="A1:Z211"/>
  <sheetViews>
    <sheetView zoomScale="85" zoomScaleNormal="85" workbookViewId="0">
      <pane ySplit="1" topLeftCell="A2" activePane="bottomLeft" state="frozen"/>
      <selection activeCell="C10" sqref="C10"/>
      <selection pane="bottomLeft" activeCell="A2" sqref="A2"/>
    </sheetView>
  </sheetViews>
  <sheetFormatPr defaultColWidth="0" defaultRowHeight="12.5" zeroHeight="1"/>
  <cols>
    <col min="1" max="1" width="20.75" style="20" customWidth="1"/>
    <col min="2" max="2" width="14.1640625" style="2" customWidth="1"/>
    <col min="3" max="3" width="40.75" style="2" customWidth="1"/>
    <col min="4" max="5" width="18.75" style="2" customWidth="1"/>
    <col min="6" max="6" width="40.75" style="2" customWidth="1"/>
    <col min="7" max="7" width="18.75" style="2" customWidth="1"/>
    <col min="8" max="8" width="14.75" style="2" customWidth="1"/>
    <col min="9" max="9" width="15.75" style="42" customWidth="1"/>
    <col min="10" max="11" width="40.75" style="2" customWidth="1"/>
    <col min="12" max="12" width="6.4140625" style="42" customWidth="1"/>
    <col min="13" max="13" width="14.75" style="42" customWidth="1"/>
    <col min="14" max="14" width="10.58203125" style="42" customWidth="1"/>
    <col min="15" max="16" width="11.75" style="2" customWidth="1"/>
    <col min="17" max="17" width="20.75" style="2" customWidth="1"/>
    <col min="18" max="18" width="10.75" style="13" customWidth="1"/>
    <col min="19" max="19" width="10.75" style="42" customWidth="1"/>
    <col min="20" max="20" width="10.75" style="2" customWidth="1"/>
    <col min="21" max="21" width="45.75" style="3" customWidth="1"/>
    <col min="22" max="22" width="2.75" style="1" customWidth="1"/>
    <col min="23" max="23" width="6.75" style="1" customWidth="1"/>
    <col min="24" max="25" width="36.75" style="1" customWidth="1"/>
    <col min="26" max="26" width="2.75" style="1" customWidth="1"/>
    <col min="27" max="16384" width="0" style="2" hidden="1"/>
  </cols>
  <sheetData>
    <row r="1" spans="1:26" s="121" customFormat="1" ht="54">
      <c r="A1" s="170" t="s">
        <v>618</v>
      </c>
      <c r="B1" s="166" t="s">
        <v>629</v>
      </c>
      <c r="C1" s="166" t="s">
        <v>619</v>
      </c>
      <c r="D1" s="166" t="s">
        <v>630</v>
      </c>
      <c r="E1" s="166" t="s">
        <v>631</v>
      </c>
      <c r="F1" s="166" t="s">
        <v>620</v>
      </c>
      <c r="G1" s="166" t="s">
        <v>632</v>
      </c>
      <c r="H1" s="166" t="s">
        <v>628</v>
      </c>
      <c r="I1" s="168" t="s">
        <v>627</v>
      </c>
      <c r="J1" s="166" t="s">
        <v>621</v>
      </c>
      <c r="K1" s="166" t="s">
        <v>622</v>
      </c>
      <c r="L1" s="168" t="s">
        <v>125</v>
      </c>
      <c r="M1" s="168" t="s">
        <v>623</v>
      </c>
      <c r="N1" s="168" t="s">
        <v>624</v>
      </c>
      <c r="O1" s="166" t="s">
        <v>41</v>
      </c>
      <c r="P1" s="166" t="s">
        <v>42</v>
      </c>
      <c r="Q1" s="166" t="s">
        <v>625</v>
      </c>
      <c r="R1" s="166" t="s">
        <v>44</v>
      </c>
      <c r="S1" s="168" t="s">
        <v>626</v>
      </c>
      <c r="T1" s="169" t="s">
        <v>45</v>
      </c>
      <c r="U1" s="171" t="s">
        <v>46</v>
      </c>
      <c r="V1" s="120"/>
      <c r="W1" s="120"/>
      <c r="X1" s="120"/>
      <c r="Y1" s="120"/>
      <c r="Z1" s="120"/>
    </row>
    <row r="2" spans="1:26" ht="13" customHeight="1" thickBot="1">
      <c r="A2" s="50"/>
      <c r="B2" s="57" t="s">
        <v>128</v>
      </c>
      <c r="C2" s="51"/>
      <c r="D2" s="51"/>
      <c r="E2" s="51"/>
      <c r="F2" s="51"/>
      <c r="G2" s="57" t="str">
        <f t="shared" ref="G2:G66" si="0">IF(ISBLANK(D2), "",D2)</f>
        <v/>
      </c>
      <c r="H2" s="122"/>
      <c r="I2" s="172" t="str">
        <f>IF(ISBLANK($A2), "", "RP HPLC")</f>
        <v/>
      </c>
      <c r="J2" s="51"/>
      <c r="K2" s="51"/>
      <c r="L2" s="172" t="str">
        <f>IF(ISBLANK($A2), "", 4.5)</f>
        <v/>
      </c>
      <c r="M2" s="174" t="str">
        <f>IF(ISBLANK($H2),"",ROUND($H2*4.5,1))</f>
        <v/>
      </c>
      <c r="N2" s="172" t="str">
        <f>IF(ISBLANK($A2), "", "RPC")</f>
        <v/>
      </c>
      <c r="O2" s="50"/>
      <c r="P2" s="50"/>
      <c r="Q2" s="55"/>
      <c r="R2" s="52"/>
      <c r="S2" s="172" t="str">
        <f>IF($O2="Dry",IF(NOT(ISBLANK($H2)),$H2), IF(NOT(ISBLANK($Q2)),ROUNDDOWN((($H2/$Q2)*1000)/15,0),""))</f>
        <v/>
      </c>
      <c r="T2" s="53">
        <v>1</v>
      </c>
      <c r="U2" s="54"/>
    </row>
    <row r="3" spans="1:26" ht="13" customHeight="1">
      <c r="A3" s="50"/>
      <c r="B3" s="57" t="s">
        <v>128</v>
      </c>
      <c r="C3" s="51"/>
      <c r="D3" s="51"/>
      <c r="E3" s="51"/>
      <c r="F3" s="51"/>
      <c r="G3" s="57" t="str">
        <f t="shared" si="0"/>
        <v/>
      </c>
      <c r="H3" s="122"/>
      <c r="I3" s="172" t="str">
        <f t="shared" ref="I3:I66" si="1">IF(ISBLANK($A3), "", "RP HPLC")</f>
        <v/>
      </c>
      <c r="J3" s="51"/>
      <c r="K3" s="51"/>
      <c r="L3" s="172" t="str">
        <f t="shared" ref="L3:L66" si="2">IF(ISBLANK($A3), "", 4.5)</f>
        <v/>
      </c>
      <c r="M3" s="174" t="str">
        <f t="shared" ref="M3:M66" si="3">IF(ISBLANK($H3),"",ROUND($H3*4.5,1))</f>
        <v/>
      </c>
      <c r="N3" s="172" t="str">
        <f t="shared" ref="N3:N66" si="4">IF(ISBLANK($A3), "", "RPC")</f>
        <v/>
      </c>
      <c r="O3" s="50"/>
      <c r="P3" s="50"/>
      <c r="Q3" s="55"/>
      <c r="R3" s="52"/>
      <c r="S3" s="172" t="str">
        <f t="shared" ref="S3:S66" si="5">IF($O3="Dry",IF(NOT(ISBLANK($H3)),$H3), IF(NOT(ISBLANK($Q3)),ROUNDDOWN((($H3/$Q3)*1000)/15,0),""))</f>
        <v/>
      </c>
      <c r="T3" s="53">
        <v>1</v>
      </c>
      <c r="U3" s="125"/>
      <c r="W3" s="316" t="str">
        <f>D!AI2</f>
        <v>Key Chart</v>
      </c>
      <c r="X3" s="317"/>
      <c r="Y3" s="318"/>
    </row>
    <row r="4" spans="1:26" ht="13" customHeight="1">
      <c r="A4" s="50"/>
      <c r="B4" s="57" t="s">
        <v>128</v>
      </c>
      <c r="C4" s="51"/>
      <c r="D4" s="51"/>
      <c r="E4" s="51"/>
      <c r="F4" s="51"/>
      <c r="G4" s="57" t="str">
        <f t="shared" si="0"/>
        <v/>
      </c>
      <c r="H4" s="122"/>
      <c r="I4" s="172" t="str">
        <f t="shared" si="1"/>
        <v/>
      </c>
      <c r="J4" s="51"/>
      <c r="K4" s="51"/>
      <c r="L4" s="172" t="str">
        <f t="shared" si="2"/>
        <v/>
      </c>
      <c r="M4" s="174" t="str">
        <f t="shared" si="3"/>
        <v/>
      </c>
      <c r="N4" s="172" t="str">
        <f t="shared" si="4"/>
        <v/>
      </c>
      <c r="O4" s="50"/>
      <c r="P4" s="50"/>
      <c r="Q4" s="55"/>
      <c r="R4" s="52"/>
      <c r="S4" s="172" t="str">
        <f t="shared" si="5"/>
        <v/>
      </c>
      <c r="T4" s="53">
        <v>1</v>
      </c>
      <c r="U4" s="125"/>
      <c r="W4" s="246" t="str">
        <f>D!AI3</f>
        <v xml:space="preserve">Color </v>
      </c>
      <c r="X4" s="255" t="s">
        <v>750</v>
      </c>
      <c r="Y4" s="247" t="s">
        <v>751</v>
      </c>
    </row>
    <row r="5" spans="1:26" ht="13" customHeight="1">
      <c r="A5" s="50"/>
      <c r="B5" s="57" t="s">
        <v>128</v>
      </c>
      <c r="C5" s="51"/>
      <c r="D5" s="51"/>
      <c r="E5" s="51"/>
      <c r="F5" s="51"/>
      <c r="G5" s="57" t="str">
        <f t="shared" si="0"/>
        <v/>
      </c>
      <c r="H5" s="122"/>
      <c r="I5" s="172" t="str">
        <f t="shared" si="1"/>
        <v/>
      </c>
      <c r="J5" s="51"/>
      <c r="K5" s="51"/>
      <c r="L5" s="172" t="str">
        <f t="shared" si="2"/>
        <v/>
      </c>
      <c r="M5" s="174" t="str">
        <f t="shared" si="3"/>
        <v/>
      </c>
      <c r="N5" s="172" t="str">
        <f t="shared" si="4"/>
        <v/>
      </c>
      <c r="O5" s="50"/>
      <c r="P5" s="50"/>
      <c r="Q5" s="55"/>
      <c r="R5" s="52"/>
      <c r="S5" s="172" t="str">
        <f t="shared" si="5"/>
        <v/>
      </c>
      <c r="T5" s="53">
        <v>1</v>
      </c>
      <c r="U5" s="125"/>
      <c r="W5" s="248"/>
      <c r="X5" s="252" t="str">
        <f>D!AJ4</f>
        <v>Invalid Input</v>
      </c>
      <c r="Y5" s="249" t="str">
        <f>D!AK4</f>
        <v>Change input to value from drop-down</v>
      </c>
    </row>
    <row r="6" spans="1:26" ht="13" customHeight="1">
      <c r="A6" s="50"/>
      <c r="B6" s="57" t="s">
        <v>128</v>
      </c>
      <c r="C6" s="51"/>
      <c r="D6" s="51"/>
      <c r="E6" s="51"/>
      <c r="F6" s="51"/>
      <c r="G6" s="57" t="str">
        <f t="shared" si="0"/>
        <v/>
      </c>
      <c r="H6" s="122"/>
      <c r="I6" s="172" t="str">
        <f t="shared" si="1"/>
        <v/>
      </c>
      <c r="J6" s="51"/>
      <c r="K6" s="51"/>
      <c r="L6" s="172" t="str">
        <f t="shared" si="2"/>
        <v/>
      </c>
      <c r="M6" s="174" t="str">
        <f t="shared" si="3"/>
        <v/>
      </c>
      <c r="N6" s="172" t="str">
        <f t="shared" si="4"/>
        <v/>
      </c>
      <c r="O6" s="50"/>
      <c r="P6" s="50"/>
      <c r="Q6" s="55"/>
      <c r="R6" s="52"/>
      <c r="S6" s="172" t="str">
        <f t="shared" si="5"/>
        <v/>
      </c>
      <c r="T6" s="53">
        <v>1</v>
      </c>
      <c r="U6" s="125"/>
      <c r="W6" s="250"/>
      <c r="X6" s="252" t="str">
        <f>D!AJ5</f>
        <v>Non Standard Delivery</v>
      </c>
      <c r="Y6" s="249" t="str">
        <f>D!AK5</f>
        <v>Confirm you are content with your input</v>
      </c>
    </row>
    <row r="7" spans="1:26" ht="13" customHeight="1">
      <c r="A7" s="50"/>
      <c r="B7" s="57" t="s">
        <v>128</v>
      </c>
      <c r="C7" s="51"/>
      <c r="D7" s="51"/>
      <c r="E7" s="51"/>
      <c r="F7" s="51"/>
      <c r="G7" s="57" t="str">
        <f t="shared" si="0"/>
        <v/>
      </c>
      <c r="H7" s="122"/>
      <c r="I7" s="172" t="str">
        <f t="shared" si="1"/>
        <v/>
      </c>
      <c r="J7" s="51"/>
      <c r="K7" s="51"/>
      <c r="L7" s="172" t="str">
        <f t="shared" si="2"/>
        <v/>
      </c>
      <c r="M7" s="174" t="str">
        <f t="shared" si="3"/>
        <v/>
      </c>
      <c r="N7" s="172" t="str">
        <f t="shared" si="4"/>
        <v/>
      </c>
      <c r="O7" s="50"/>
      <c r="P7" s="50"/>
      <c r="Q7" s="55"/>
      <c r="R7" s="52"/>
      <c r="S7" s="172" t="str">
        <f t="shared" si="5"/>
        <v/>
      </c>
      <c r="T7" s="53">
        <v>1</v>
      </c>
      <c r="U7" s="125"/>
      <c r="W7" s="258"/>
      <c r="X7" s="252" t="str">
        <f>D!AJ6</f>
        <v>Display Only Field</v>
      </c>
      <c r="Y7" s="249" t="str">
        <f>D!AK6</f>
        <v>No action required</v>
      </c>
    </row>
    <row r="8" spans="1:26" ht="13" customHeight="1">
      <c r="A8" s="50"/>
      <c r="B8" s="57" t="s">
        <v>128</v>
      </c>
      <c r="C8" s="51"/>
      <c r="D8" s="51"/>
      <c r="E8" s="51"/>
      <c r="F8" s="51"/>
      <c r="G8" s="57" t="str">
        <f t="shared" si="0"/>
        <v/>
      </c>
      <c r="H8" s="122"/>
      <c r="I8" s="172" t="str">
        <f t="shared" si="1"/>
        <v/>
      </c>
      <c r="J8" s="51"/>
      <c r="K8" s="51"/>
      <c r="L8" s="172" t="str">
        <f t="shared" si="2"/>
        <v/>
      </c>
      <c r="M8" s="174" t="str">
        <f t="shared" si="3"/>
        <v/>
      </c>
      <c r="N8" s="172" t="str">
        <f t="shared" si="4"/>
        <v/>
      </c>
      <c r="O8" s="50"/>
      <c r="P8" s="50"/>
      <c r="Q8" s="55"/>
      <c r="R8" s="52"/>
      <c r="S8" s="172" t="str">
        <f t="shared" si="5"/>
        <v/>
      </c>
      <c r="T8" s="53">
        <v>1</v>
      </c>
      <c r="U8" s="125"/>
      <c r="W8" s="253"/>
      <c r="X8" s="252" t="str">
        <f>D!AJ7</f>
        <v>N/A Field</v>
      </c>
      <c r="Y8" s="249" t="str">
        <f>D!AK7</f>
        <v>No action required</v>
      </c>
    </row>
    <row r="9" spans="1:26" ht="13" customHeight="1" thickBot="1">
      <c r="A9" s="50"/>
      <c r="B9" s="57" t="s">
        <v>128</v>
      </c>
      <c r="C9" s="51"/>
      <c r="D9" s="51"/>
      <c r="E9" s="51"/>
      <c r="F9" s="51"/>
      <c r="G9" s="57" t="str">
        <f t="shared" si="0"/>
        <v/>
      </c>
      <c r="H9" s="122"/>
      <c r="I9" s="172" t="str">
        <f t="shared" si="1"/>
        <v/>
      </c>
      <c r="J9" s="51"/>
      <c r="K9" s="51"/>
      <c r="L9" s="172" t="str">
        <f t="shared" si="2"/>
        <v/>
      </c>
      <c r="M9" s="174" t="str">
        <f t="shared" si="3"/>
        <v/>
      </c>
      <c r="N9" s="172" t="str">
        <f t="shared" si="4"/>
        <v/>
      </c>
      <c r="O9" s="50"/>
      <c r="P9" s="50"/>
      <c r="Q9" s="55"/>
      <c r="R9" s="52"/>
      <c r="S9" s="172" t="str">
        <f t="shared" si="5"/>
        <v/>
      </c>
      <c r="T9" s="53">
        <v>1</v>
      </c>
      <c r="U9" s="125"/>
      <c r="W9" s="254" t="str">
        <f>D!AI8</f>
        <v>Value</v>
      </c>
      <c r="X9" s="257" t="str">
        <f>D!AJ8</f>
        <v>N/A Field, w/ Invalid Input</v>
      </c>
      <c r="Y9" s="251" t="str">
        <f>D!AK8</f>
        <v>No data allowed in field, please remove</v>
      </c>
    </row>
    <row r="10" spans="1:26" ht="13" customHeight="1">
      <c r="A10" s="50"/>
      <c r="B10" s="57" t="s">
        <v>128</v>
      </c>
      <c r="C10" s="51"/>
      <c r="D10" s="51"/>
      <c r="E10" s="51"/>
      <c r="F10" s="51"/>
      <c r="G10" s="57" t="str">
        <f t="shared" si="0"/>
        <v/>
      </c>
      <c r="H10" s="122"/>
      <c r="I10" s="172" t="str">
        <f t="shared" si="1"/>
        <v/>
      </c>
      <c r="J10" s="51"/>
      <c r="K10" s="51"/>
      <c r="L10" s="172" t="str">
        <f t="shared" si="2"/>
        <v/>
      </c>
      <c r="M10" s="174" t="str">
        <f t="shared" si="3"/>
        <v/>
      </c>
      <c r="N10" s="172" t="str">
        <f t="shared" si="4"/>
        <v/>
      </c>
      <c r="O10" s="50"/>
      <c r="P10" s="50"/>
      <c r="Q10" s="55"/>
      <c r="R10" s="52"/>
      <c r="S10" s="172" t="str">
        <f t="shared" si="5"/>
        <v/>
      </c>
      <c r="T10" s="53">
        <v>1</v>
      </c>
      <c r="U10" s="125"/>
    </row>
    <row r="11" spans="1:26" ht="13" customHeight="1">
      <c r="A11" s="50"/>
      <c r="B11" s="57" t="s">
        <v>128</v>
      </c>
      <c r="C11" s="51"/>
      <c r="D11" s="51"/>
      <c r="E11" s="51"/>
      <c r="F11" s="51"/>
      <c r="G11" s="57" t="str">
        <f t="shared" si="0"/>
        <v/>
      </c>
      <c r="H11" s="122"/>
      <c r="I11" s="172" t="str">
        <f t="shared" si="1"/>
        <v/>
      </c>
      <c r="J11" s="51"/>
      <c r="K11" s="51"/>
      <c r="L11" s="172" t="str">
        <f t="shared" si="2"/>
        <v/>
      </c>
      <c r="M11" s="174" t="str">
        <f t="shared" si="3"/>
        <v/>
      </c>
      <c r="N11" s="172" t="str">
        <f t="shared" si="4"/>
        <v/>
      </c>
      <c r="O11" s="50"/>
      <c r="P11" s="50"/>
      <c r="Q11" s="55"/>
      <c r="R11" s="52"/>
      <c r="S11" s="172" t="str">
        <f t="shared" si="5"/>
        <v/>
      </c>
      <c r="T11" s="53">
        <v>1</v>
      </c>
      <c r="U11" s="125"/>
    </row>
    <row r="12" spans="1:26" ht="13" customHeight="1">
      <c r="A12" s="50"/>
      <c r="B12" s="57" t="s">
        <v>128</v>
      </c>
      <c r="C12" s="51"/>
      <c r="D12" s="51"/>
      <c r="E12" s="51"/>
      <c r="F12" s="51"/>
      <c r="G12" s="57" t="str">
        <f t="shared" si="0"/>
        <v/>
      </c>
      <c r="H12" s="122"/>
      <c r="I12" s="172" t="str">
        <f t="shared" si="1"/>
        <v/>
      </c>
      <c r="J12" s="51"/>
      <c r="K12" s="51"/>
      <c r="L12" s="172" t="str">
        <f t="shared" si="2"/>
        <v/>
      </c>
      <c r="M12" s="174" t="str">
        <f t="shared" si="3"/>
        <v/>
      </c>
      <c r="N12" s="172" t="str">
        <f t="shared" si="4"/>
        <v/>
      </c>
      <c r="O12" s="50"/>
      <c r="P12" s="50"/>
      <c r="Q12" s="55"/>
      <c r="R12" s="52"/>
      <c r="S12" s="172" t="str">
        <f t="shared" si="5"/>
        <v/>
      </c>
      <c r="T12" s="53">
        <v>1</v>
      </c>
      <c r="U12" s="125"/>
    </row>
    <row r="13" spans="1:26" ht="13" customHeight="1">
      <c r="A13" s="50"/>
      <c r="B13" s="57" t="s">
        <v>128</v>
      </c>
      <c r="C13" s="51"/>
      <c r="D13" s="51"/>
      <c r="E13" s="51"/>
      <c r="F13" s="51"/>
      <c r="G13" s="57" t="str">
        <f t="shared" si="0"/>
        <v/>
      </c>
      <c r="H13" s="122"/>
      <c r="I13" s="172" t="str">
        <f t="shared" si="1"/>
        <v/>
      </c>
      <c r="J13" s="51"/>
      <c r="K13" s="51"/>
      <c r="L13" s="172" t="str">
        <f t="shared" si="2"/>
        <v/>
      </c>
      <c r="M13" s="174" t="str">
        <f t="shared" si="3"/>
        <v/>
      </c>
      <c r="N13" s="172" t="str">
        <f t="shared" si="4"/>
        <v/>
      </c>
      <c r="O13" s="50"/>
      <c r="P13" s="50"/>
      <c r="Q13" s="55"/>
      <c r="R13" s="52"/>
      <c r="S13" s="172" t="str">
        <f t="shared" si="5"/>
        <v/>
      </c>
      <c r="T13" s="53">
        <v>1</v>
      </c>
      <c r="U13" s="125"/>
      <c r="V13" s="28"/>
      <c r="W13" s="28"/>
      <c r="X13" s="28"/>
      <c r="Y13" s="28"/>
    </row>
    <row r="14" spans="1:26" ht="13" customHeight="1">
      <c r="A14" s="50"/>
      <c r="B14" s="57" t="s">
        <v>128</v>
      </c>
      <c r="C14" s="51"/>
      <c r="D14" s="51"/>
      <c r="E14" s="51"/>
      <c r="F14" s="51"/>
      <c r="G14" s="57" t="str">
        <f t="shared" si="0"/>
        <v/>
      </c>
      <c r="H14" s="122"/>
      <c r="I14" s="172" t="str">
        <f t="shared" si="1"/>
        <v/>
      </c>
      <c r="J14" s="51"/>
      <c r="K14" s="51"/>
      <c r="L14" s="172" t="str">
        <f t="shared" si="2"/>
        <v/>
      </c>
      <c r="M14" s="174" t="str">
        <f t="shared" si="3"/>
        <v/>
      </c>
      <c r="N14" s="172" t="str">
        <f t="shared" si="4"/>
        <v/>
      </c>
      <c r="O14" s="50"/>
      <c r="P14" s="50"/>
      <c r="Q14" s="55"/>
      <c r="R14" s="52"/>
      <c r="S14" s="172" t="str">
        <f t="shared" si="5"/>
        <v/>
      </c>
      <c r="T14" s="53">
        <v>1</v>
      </c>
      <c r="U14" s="125"/>
      <c r="V14" s="28"/>
      <c r="W14" s="28"/>
      <c r="X14" s="28"/>
      <c r="Y14" s="28"/>
    </row>
    <row r="15" spans="1:26" ht="13" customHeight="1">
      <c r="A15" s="50"/>
      <c r="B15" s="57" t="s">
        <v>128</v>
      </c>
      <c r="C15" s="51"/>
      <c r="D15" s="51"/>
      <c r="E15" s="51"/>
      <c r="F15" s="51"/>
      <c r="G15" s="57" t="str">
        <f t="shared" si="0"/>
        <v/>
      </c>
      <c r="H15" s="122"/>
      <c r="I15" s="172" t="str">
        <f t="shared" si="1"/>
        <v/>
      </c>
      <c r="J15" s="51"/>
      <c r="K15" s="51"/>
      <c r="L15" s="172" t="str">
        <f t="shared" si="2"/>
        <v/>
      </c>
      <c r="M15" s="174" t="str">
        <f t="shared" si="3"/>
        <v/>
      </c>
      <c r="N15" s="172" t="str">
        <f t="shared" si="4"/>
        <v/>
      </c>
      <c r="O15" s="50"/>
      <c r="P15" s="50"/>
      <c r="Q15" s="55"/>
      <c r="R15" s="52"/>
      <c r="S15" s="172" t="str">
        <f t="shared" si="5"/>
        <v/>
      </c>
      <c r="T15" s="53">
        <v>1</v>
      </c>
      <c r="U15" s="125"/>
      <c r="V15" s="28"/>
      <c r="W15" s="28"/>
      <c r="X15" s="28"/>
      <c r="Y15" s="28"/>
    </row>
    <row r="16" spans="1:26" ht="13" customHeight="1">
      <c r="A16" s="50"/>
      <c r="B16" s="57" t="s">
        <v>128</v>
      </c>
      <c r="C16" s="51"/>
      <c r="D16" s="51"/>
      <c r="E16" s="51"/>
      <c r="F16" s="51"/>
      <c r="G16" s="57" t="str">
        <f t="shared" si="0"/>
        <v/>
      </c>
      <c r="H16" s="122"/>
      <c r="I16" s="172" t="str">
        <f t="shared" si="1"/>
        <v/>
      </c>
      <c r="J16" s="51"/>
      <c r="K16" s="51"/>
      <c r="L16" s="172" t="str">
        <f t="shared" si="2"/>
        <v/>
      </c>
      <c r="M16" s="174" t="str">
        <f t="shared" si="3"/>
        <v/>
      </c>
      <c r="N16" s="172" t="str">
        <f t="shared" si="4"/>
        <v/>
      </c>
      <c r="O16" s="50"/>
      <c r="P16" s="50"/>
      <c r="Q16" s="55"/>
      <c r="R16" s="52"/>
      <c r="S16" s="172" t="str">
        <f t="shared" si="5"/>
        <v/>
      </c>
      <c r="T16" s="53">
        <v>1</v>
      </c>
      <c r="U16" s="125"/>
      <c r="V16" s="28"/>
      <c r="W16" s="28"/>
      <c r="X16" s="28"/>
      <c r="Y16" s="28"/>
    </row>
    <row r="17" spans="1:21" ht="13" customHeight="1">
      <c r="A17" s="50"/>
      <c r="B17" s="57" t="s">
        <v>128</v>
      </c>
      <c r="C17" s="51"/>
      <c r="D17" s="51"/>
      <c r="E17" s="51"/>
      <c r="F17" s="51"/>
      <c r="G17" s="57" t="str">
        <f t="shared" si="0"/>
        <v/>
      </c>
      <c r="H17" s="122"/>
      <c r="I17" s="172" t="str">
        <f t="shared" si="1"/>
        <v/>
      </c>
      <c r="J17" s="51"/>
      <c r="K17" s="51"/>
      <c r="L17" s="172" t="str">
        <f t="shared" si="2"/>
        <v/>
      </c>
      <c r="M17" s="174" t="str">
        <f t="shared" si="3"/>
        <v/>
      </c>
      <c r="N17" s="172" t="str">
        <f t="shared" si="4"/>
        <v/>
      </c>
      <c r="O17" s="50"/>
      <c r="P17" s="50"/>
      <c r="Q17" s="55"/>
      <c r="R17" s="52"/>
      <c r="S17" s="172" t="str">
        <f t="shared" si="5"/>
        <v/>
      </c>
      <c r="T17" s="53">
        <v>1</v>
      </c>
      <c r="U17" s="125"/>
    </row>
    <row r="18" spans="1:21" ht="13" customHeight="1">
      <c r="A18" s="50"/>
      <c r="B18" s="57" t="s">
        <v>128</v>
      </c>
      <c r="C18" s="51"/>
      <c r="D18" s="51"/>
      <c r="E18" s="51"/>
      <c r="F18" s="51"/>
      <c r="G18" s="57" t="str">
        <f t="shared" si="0"/>
        <v/>
      </c>
      <c r="H18" s="122"/>
      <c r="I18" s="172" t="str">
        <f t="shared" si="1"/>
        <v/>
      </c>
      <c r="J18" s="51"/>
      <c r="K18" s="51"/>
      <c r="L18" s="172" t="str">
        <f t="shared" si="2"/>
        <v/>
      </c>
      <c r="M18" s="174" t="str">
        <f t="shared" si="3"/>
        <v/>
      </c>
      <c r="N18" s="172" t="str">
        <f t="shared" si="4"/>
        <v/>
      </c>
      <c r="O18" s="50"/>
      <c r="P18" s="50"/>
      <c r="Q18" s="55"/>
      <c r="R18" s="52"/>
      <c r="S18" s="172" t="str">
        <f t="shared" si="5"/>
        <v/>
      </c>
      <c r="T18" s="53">
        <v>1</v>
      </c>
      <c r="U18" s="125"/>
    </row>
    <row r="19" spans="1:21" ht="13" customHeight="1">
      <c r="A19" s="50"/>
      <c r="B19" s="57" t="s">
        <v>128</v>
      </c>
      <c r="C19" s="51"/>
      <c r="D19" s="51"/>
      <c r="E19" s="51"/>
      <c r="F19" s="51"/>
      <c r="G19" s="57" t="str">
        <f t="shared" si="0"/>
        <v/>
      </c>
      <c r="H19" s="122"/>
      <c r="I19" s="172" t="str">
        <f t="shared" si="1"/>
        <v/>
      </c>
      <c r="J19" s="51"/>
      <c r="K19" s="51"/>
      <c r="L19" s="172" t="str">
        <f t="shared" si="2"/>
        <v/>
      </c>
      <c r="M19" s="174" t="str">
        <f t="shared" si="3"/>
        <v/>
      </c>
      <c r="N19" s="172" t="str">
        <f t="shared" si="4"/>
        <v/>
      </c>
      <c r="O19" s="50"/>
      <c r="P19" s="50"/>
      <c r="Q19" s="55"/>
      <c r="R19" s="52"/>
      <c r="S19" s="172" t="str">
        <f t="shared" si="5"/>
        <v/>
      </c>
      <c r="T19" s="53">
        <v>1</v>
      </c>
      <c r="U19" s="125"/>
    </row>
    <row r="20" spans="1:21" ht="13" customHeight="1">
      <c r="A20" s="50"/>
      <c r="B20" s="57" t="s">
        <v>128</v>
      </c>
      <c r="C20" s="51"/>
      <c r="D20" s="51"/>
      <c r="E20" s="51"/>
      <c r="F20" s="51"/>
      <c r="G20" s="57" t="str">
        <f t="shared" si="0"/>
        <v/>
      </c>
      <c r="H20" s="122"/>
      <c r="I20" s="172" t="str">
        <f t="shared" si="1"/>
        <v/>
      </c>
      <c r="J20" s="51"/>
      <c r="K20" s="51"/>
      <c r="L20" s="172" t="str">
        <f t="shared" si="2"/>
        <v/>
      </c>
      <c r="M20" s="174" t="str">
        <f t="shared" si="3"/>
        <v/>
      </c>
      <c r="N20" s="172" t="str">
        <f t="shared" si="4"/>
        <v/>
      </c>
      <c r="O20" s="50"/>
      <c r="P20" s="50"/>
      <c r="Q20" s="55"/>
      <c r="R20" s="52"/>
      <c r="S20" s="172" t="str">
        <f t="shared" si="5"/>
        <v/>
      </c>
      <c r="T20" s="53">
        <v>1</v>
      </c>
      <c r="U20" s="125"/>
    </row>
    <row r="21" spans="1:21" ht="13" customHeight="1">
      <c r="A21" s="50"/>
      <c r="B21" s="57" t="s">
        <v>128</v>
      </c>
      <c r="C21" s="51"/>
      <c r="D21" s="51"/>
      <c r="E21" s="51"/>
      <c r="F21" s="51"/>
      <c r="G21" s="57" t="str">
        <f t="shared" si="0"/>
        <v/>
      </c>
      <c r="H21" s="122"/>
      <c r="I21" s="172" t="str">
        <f t="shared" si="1"/>
        <v/>
      </c>
      <c r="J21" s="51"/>
      <c r="K21" s="51"/>
      <c r="L21" s="172" t="str">
        <f t="shared" si="2"/>
        <v/>
      </c>
      <c r="M21" s="174" t="str">
        <f t="shared" si="3"/>
        <v/>
      </c>
      <c r="N21" s="172" t="str">
        <f t="shared" si="4"/>
        <v/>
      </c>
      <c r="O21" s="50"/>
      <c r="P21" s="50"/>
      <c r="Q21" s="55"/>
      <c r="R21" s="52"/>
      <c r="S21" s="172" t="str">
        <f t="shared" si="5"/>
        <v/>
      </c>
      <c r="T21" s="53">
        <v>1</v>
      </c>
      <c r="U21" s="125"/>
    </row>
    <row r="22" spans="1:21" ht="13" customHeight="1">
      <c r="A22" s="50"/>
      <c r="B22" s="57" t="s">
        <v>128</v>
      </c>
      <c r="C22" s="51"/>
      <c r="D22" s="51"/>
      <c r="E22" s="51"/>
      <c r="F22" s="51"/>
      <c r="G22" s="57" t="str">
        <f t="shared" si="0"/>
        <v/>
      </c>
      <c r="H22" s="122"/>
      <c r="I22" s="172" t="str">
        <f t="shared" si="1"/>
        <v/>
      </c>
      <c r="J22" s="51"/>
      <c r="K22" s="51"/>
      <c r="L22" s="172" t="str">
        <f t="shared" si="2"/>
        <v/>
      </c>
      <c r="M22" s="174" t="str">
        <f t="shared" si="3"/>
        <v/>
      </c>
      <c r="N22" s="172" t="str">
        <f t="shared" si="4"/>
        <v/>
      </c>
      <c r="O22" s="50"/>
      <c r="P22" s="50"/>
      <c r="Q22" s="55"/>
      <c r="R22" s="52"/>
      <c r="S22" s="172" t="str">
        <f t="shared" si="5"/>
        <v/>
      </c>
      <c r="T22" s="53">
        <v>1</v>
      </c>
      <c r="U22" s="125"/>
    </row>
    <row r="23" spans="1:21" ht="13" customHeight="1">
      <c r="A23" s="50"/>
      <c r="B23" s="57" t="s">
        <v>128</v>
      </c>
      <c r="C23" s="51"/>
      <c r="D23" s="51"/>
      <c r="E23" s="51"/>
      <c r="F23" s="51"/>
      <c r="G23" s="57" t="str">
        <f t="shared" si="0"/>
        <v/>
      </c>
      <c r="H23" s="122"/>
      <c r="I23" s="172" t="str">
        <f t="shared" si="1"/>
        <v/>
      </c>
      <c r="J23" s="51"/>
      <c r="K23" s="51"/>
      <c r="L23" s="172" t="str">
        <f t="shared" si="2"/>
        <v/>
      </c>
      <c r="M23" s="174" t="str">
        <f t="shared" si="3"/>
        <v/>
      </c>
      <c r="N23" s="172" t="str">
        <f t="shared" si="4"/>
        <v/>
      </c>
      <c r="O23" s="50"/>
      <c r="P23" s="50"/>
      <c r="Q23" s="55"/>
      <c r="R23" s="52"/>
      <c r="S23" s="172" t="str">
        <f t="shared" si="5"/>
        <v/>
      </c>
      <c r="T23" s="53">
        <v>1</v>
      </c>
      <c r="U23" s="125"/>
    </row>
    <row r="24" spans="1:21" ht="13" customHeight="1">
      <c r="A24" s="50"/>
      <c r="B24" s="57" t="s">
        <v>128</v>
      </c>
      <c r="C24" s="51"/>
      <c r="D24" s="51"/>
      <c r="E24" s="51"/>
      <c r="F24" s="51"/>
      <c r="G24" s="57" t="str">
        <f t="shared" si="0"/>
        <v/>
      </c>
      <c r="H24" s="122"/>
      <c r="I24" s="172" t="str">
        <f t="shared" si="1"/>
        <v/>
      </c>
      <c r="J24" s="51"/>
      <c r="K24" s="51"/>
      <c r="L24" s="172" t="str">
        <f t="shared" si="2"/>
        <v/>
      </c>
      <c r="M24" s="174" t="str">
        <f t="shared" si="3"/>
        <v/>
      </c>
      <c r="N24" s="172" t="str">
        <f t="shared" si="4"/>
        <v/>
      </c>
      <c r="O24" s="50"/>
      <c r="P24" s="50"/>
      <c r="Q24" s="55"/>
      <c r="R24" s="52"/>
      <c r="S24" s="172" t="str">
        <f t="shared" si="5"/>
        <v/>
      </c>
      <c r="T24" s="53">
        <v>1</v>
      </c>
      <c r="U24" s="125"/>
    </row>
    <row r="25" spans="1:21" ht="13" customHeight="1">
      <c r="A25" s="50"/>
      <c r="B25" s="57" t="s">
        <v>128</v>
      </c>
      <c r="C25" s="51"/>
      <c r="D25" s="51"/>
      <c r="E25" s="51"/>
      <c r="F25" s="51"/>
      <c r="G25" s="57" t="str">
        <f t="shared" si="0"/>
        <v/>
      </c>
      <c r="H25" s="122"/>
      <c r="I25" s="172" t="str">
        <f t="shared" si="1"/>
        <v/>
      </c>
      <c r="J25" s="51"/>
      <c r="K25" s="51"/>
      <c r="L25" s="172" t="str">
        <f t="shared" si="2"/>
        <v/>
      </c>
      <c r="M25" s="174" t="str">
        <f t="shared" si="3"/>
        <v/>
      </c>
      <c r="N25" s="172" t="str">
        <f t="shared" si="4"/>
        <v/>
      </c>
      <c r="O25" s="50"/>
      <c r="P25" s="50"/>
      <c r="Q25" s="55"/>
      <c r="R25" s="52"/>
      <c r="S25" s="172" t="str">
        <f t="shared" si="5"/>
        <v/>
      </c>
      <c r="T25" s="53">
        <v>1</v>
      </c>
      <c r="U25" s="125"/>
    </row>
    <row r="26" spans="1:21" ht="13" customHeight="1">
      <c r="A26" s="50"/>
      <c r="B26" s="57" t="s">
        <v>128</v>
      </c>
      <c r="C26" s="51"/>
      <c r="D26" s="51"/>
      <c r="E26" s="51"/>
      <c r="F26" s="51"/>
      <c r="G26" s="57" t="str">
        <f t="shared" si="0"/>
        <v/>
      </c>
      <c r="H26" s="122"/>
      <c r="I26" s="172" t="str">
        <f t="shared" si="1"/>
        <v/>
      </c>
      <c r="J26" s="51"/>
      <c r="K26" s="51"/>
      <c r="L26" s="172" t="str">
        <f t="shared" si="2"/>
        <v/>
      </c>
      <c r="M26" s="174" t="str">
        <f t="shared" si="3"/>
        <v/>
      </c>
      <c r="N26" s="172" t="str">
        <f t="shared" si="4"/>
        <v/>
      </c>
      <c r="O26" s="50"/>
      <c r="P26" s="50"/>
      <c r="Q26" s="55"/>
      <c r="R26" s="52"/>
      <c r="S26" s="172" t="str">
        <f t="shared" si="5"/>
        <v/>
      </c>
      <c r="T26" s="53">
        <v>1</v>
      </c>
      <c r="U26" s="125"/>
    </row>
    <row r="27" spans="1:21" ht="13" customHeight="1">
      <c r="A27" s="50"/>
      <c r="B27" s="57" t="s">
        <v>128</v>
      </c>
      <c r="C27" s="51"/>
      <c r="D27" s="51"/>
      <c r="E27" s="51"/>
      <c r="F27" s="51"/>
      <c r="G27" s="57" t="str">
        <f t="shared" si="0"/>
        <v/>
      </c>
      <c r="H27" s="122"/>
      <c r="I27" s="172" t="str">
        <f t="shared" si="1"/>
        <v/>
      </c>
      <c r="J27" s="51"/>
      <c r="K27" s="51"/>
      <c r="L27" s="172" t="str">
        <f t="shared" si="2"/>
        <v/>
      </c>
      <c r="M27" s="174" t="str">
        <f t="shared" si="3"/>
        <v/>
      </c>
      <c r="N27" s="172" t="str">
        <f t="shared" si="4"/>
        <v/>
      </c>
      <c r="O27" s="50"/>
      <c r="P27" s="50"/>
      <c r="Q27" s="55"/>
      <c r="R27" s="52"/>
      <c r="S27" s="172" t="str">
        <f t="shared" si="5"/>
        <v/>
      </c>
      <c r="T27" s="53">
        <v>1</v>
      </c>
      <c r="U27" s="125"/>
    </row>
    <row r="28" spans="1:21" ht="13" customHeight="1">
      <c r="A28" s="50"/>
      <c r="B28" s="57" t="s">
        <v>128</v>
      </c>
      <c r="C28" s="51"/>
      <c r="D28" s="51"/>
      <c r="E28" s="51"/>
      <c r="F28" s="51"/>
      <c r="G28" s="57" t="str">
        <f t="shared" si="0"/>
        <v/>
      </c>
      <c r="H28" s="122"/>
      <c r="I28" s="172" t="str">
        <f t="shared" si="1"/>
        <v/>
      </c>
      <c r="J28" s="51"/>
      <c r="K28" s="51"/>
      <c r="L28" s="172" t="str">
        <f t="shared" si="2"/>
        <v/>
      </c>
      <c r="M28" s="174" t="str">
        <f t="shared" si="3"/>
        <v/>
      </c>
      <c r="N28" s="172" t="str">
        <f t="shared" si="4"/>
        <v/>
      </c>
      <c r="O28" s="50"/>
      <c r="P28" s="50"/>
      <c r="Q28" s="55"/>
      <c r="R28" s="52"/>
      <c r="S28" s="172" t="str">
        <f t="shared" si="5"/>
        <v/>
      </c>
      <c r="T28" s="53">
        <v>1</v>
      </c>
      <c r="U28" s="125"/>
    </row>
    <row r="29" spans="1:21" ht="13" customHeight="1">
      <c r="A29" s="50"/>
      <c r="B29" s="57" t="s">
        <v>128</v>
      </c>
      <c r="C29" s="51"/>
      <c r="D29" s="51"/>
      <c r="E29" s="51"/>
      <c r="F29" s="51"/>
      <c r="G29" s="57" t="str">
        <f t="shared" si="0"/>
        <v/>
      </c>
      <c r="H29" s="122"/>
      <c r="I29" s="172" t="str">
        <f t="shared" si="1"/>
        <v/>
      </c>
      <c r="J29" s="51"/>
      <c r="K29" s="51"/>
      <c r="L29" s="172" t="str">
        <f t="shared" si="2"/>
        <v/>
      </c>
      <c r="M29" s="174" t="str">
        <f t="shared" si="3"/>
        <v/>
      </c>
      <c r="N29" s="172" t="str">
        <f t="shared" si="4"/>
        <v/>
      </c>
      <c r="O29" s="50"/>
      <c r="P29" s="50"/>
      <c r="Q29" s="55"/>
      <c r="R29" s="52"/>
      <c r="S29" s="172" t="str">
        <f t="shared" si="5"/>
        <v/>
      </c>
      <c r="T29" s="53">
        <v>1</v>
      </c>
      <c r="U29" s="125"/>
    </row>
    <row r="30" spans="1:21" ht="13" customHeight="1">
      <c r="A30" s="50"/>
      <c r="B30" s="57" t="s">
        <v>128</v>
      </c>
      <c r="C30" s="51"/>
      <c r="D30" s="51"/>
      <c r="E30" s="51"/>
      <c r="F30" s="51"/>
      <c r="G30" s="57" t="str">
        <f t="shared" si="0"/>
        <v/>
      </c>
      <c r="H30" s="122"/>
      <c r="I30" s="172" t="str">
        <f t="shared" si="1"/>
        <v/>
      </c>
      <c r="J30" s="51"/>
      <c r="K30" s="51"/>
      <c r="L30" s="172" t="str">
        <f t="shared" si="2"/>
        <v/>
      </c>
      <c r="M30" s="174" t="str">
        <f t="shared" si="3"/>
        <v/>
      </c>
      <c r="N30" s="172" t="str">
        <f t="shared" si="4"/>
        <v/>
      </c>
      <c r="O30" s="50"/>
      <c r="P30" s="50"/>
      <c r="Q30" s="55"/>
      <c r="R30" s="52"/>
      <c r="S30" s="172" t="str">
        <f t="shared" si="5"/>
        <v/>
      </c>
      <c r="T30" s="53">
        <v>1</v>
      </c>
      <c r="U30" s="125"/>
    </row>
    <row r="31" spans="1:21" ht="13" customHeight="1">
      <c r="A31" s="50"/>
      <c r="B31" s="57" t="s">
        <v>128</v>
      </c>
      <c r="C31" s="51"/>
      <c r="D31" s="51"/>
      <c r="E31" s="51"/>
      <c r="F31" s="51"/>
      <c r="G31" s="57" t="str">
        <f t="shared" si="0"/>
        <v/>
      </c>
      <c r="H31" s="122"/>
      <c r="I31" s="172" t="str">
        <f t="shared" si="1"/>
        <v/>
      </c>
      <c r="J31" s="51"/>
      <c r="K31" s="51"/>
      <c r="L31" s="172" t="str">
        <f t="shared" si="2"/>
        <v/>
      </c>
      <c r="M31" s="174" t="str">
        <f t="shared" si="3"/>
        <v/>
      </c>
      <c r="N31" s="172" t="str">
        <f t="shared" si="4"/>
        <v/>
      </c>
      <c r="O31" s="50"/>
      <c r="P31" s="50"/>
      <c r="Q31" s="55"/>
      <c r="R31" s="52"/>
      <c r="S31" s="172" t="str">
        <f t="shared" si="5"/>
        <v/>
      </c>
      <c r="T31" s="53">
        <v>1</v>
      </c>
      <c r="U31" s="125"/>
    </row>
    <row r="32" spans="1:21" ht="13" customHeight="1">
      <c r="A32" s="50"/>
      <c r="B32" s="57" t="s">
        <v>128</v>
      </c>
      <c r="C32" s="51"/>
      <c r="D32" s="51"/>
      <c r="E32" s="51"/>
      <c r="F32" s="51"/>
      <c r="G32" s="57" t="str">
        <f t="shared" si="0"/>
        <v/>
      </c>
      <c r="H32" s="122"/>
      <c r="I32" s="172" t="str">
        <f t="shared" si="1"/>
        <v/>
      </c>
      <c r="J32" s="51"/>
      <c r="K32" s="51"/>
      <c r="L32" s="172" t="str">
        <f t="shared" si="2"/>
        <v/>
      </c>
      <c r="M32" s="174" t="str">
        <f t="shared" si="3"/>
        <v/>
      </c>
      <c r="N32" s="172" t="str">
        <f t="shared" si="4"/>
        <v/>
      </c>
      <c r="O32" s="50"/>
      <c r="P32" s="50"/>
      <c r="Q32" s="55"/>
      <c r="R32" s="52"/>
      <c r="S32" s="172" t="str">
        <f t="shared" si="5"/>
        <v/>
      </c>
      <c r="T32" s="53">
        <v>1</v>
      </c>
      <c r="U32" s="125"/>
    </row>
    <row r="33" spans="1:26" ht="13" customHeight="1">
      <c r="A33" s="50"/>
      <c r="B33" s="57" t="s">
        <v>128</v>
      </c>
      <c r="C33" s="51"/>
      <c r="D33" s="51"/>
      <c r="E33" s="51"/>
      <c r="F33" s="51"/>
      <c r="G33" s="57" t="str">
        <f t="shared" si="0"/>
        <v/>
      </c>
      <c r="H33" s="122"/>
      <c r="I33" s="172" t="str">
        <f t="shared" si="1"/>
        <v/>
      </c>
      <c r="J33" s="51"/>
      <c r="K33" s="51"/>
      <c r="L33" s="172" t="str">
        <f t="shared" si="2"/>
        <v/>
      </c>
      <c r="M33" s="174" t="str">
        <f t="shared" si="3"/>
        <v/>
      </c>
      <c r="N33" s="172" t="str">
        <f t="shared" si="4"/>
        <v/>
      </c>
      <c r="O33" s="50"/>
      <c r="P33" s="50"/>
      <c r="Q33" s="55"/>
      <c r="R33" s="52"/>
      <c r="S33" s="172" t="str">
        <f t="shared" si="5"/>
        <v/>
      </c>
      <c r="T33" s="53">
        <v>1</v>
      </c>
      <c r="U33" s="125"/>
    </row>
    <row r="34" spans="1:26" ht="13" customHeight="1">
      <c r="A34" s="50"/>
      <c r="B34" s="57" t="s">
        <v>128</v>
      </c>
      <c r="C34" s="51"/>
      <c r="D34" s="51"/>
      <c r="E34" s="51"/>
      <c r="F34" s="51"/>
      <c r="G34" s="57" t="str">
        <f t="shared" si="0"/>
        <v/>
      </c>
      <c r="H34" s="122"/>
      <c r="I34" s="172" t="str">
        <f t="shared" si="1"/>
        <v/>
      </c>
      <c r="J34" s="51"/>
      <c r="K34" s="51"/>
      <c r="L34" s="172" t="str">
        <f t="shared" si="2"/>
        <v/>
      </c>
      <c r="M34" s="174" t="str">
        <f t="shared" si="3"/>
        <v/>
      </c>
      <c r="N34" s="172" t="str">
        <f t="shared" si="4"/>
        <v/>
      </c>
      <c r="O34" s="50"/>
      <c r="P34" s="50"/>
      <c r="Q34" s="55"/>
      <c r="R34" s="52"/>
      <c r="S34" s="172" t="str">
        <f t="shared" si="5"/>
        <v/>
      </c>
      <c r="T34" s="53">
        <v>1</v>
      </c>
      <c r="U34" s="125"/>
    </row>
    <row r="35" spans="1:26" ht="13" customHeight="1">
      <c r="A35" s="50"/>
      <c r="B35" s="57" t="s">
        <v>128</v>
      </c>
      <c r="C35" s="51"/>
      <c r="D35" s="51"/>
      <c r="E35" s="51"/>
      <c r="F35" s="51"/>
      <c r="G35" s="57" t="str">
        <f t="shared" si="0"/>
        <v/>
      </c>
      <c r="H35" s="122"/>
      <c r="I35" s="172" t="str">
        <f t="shared" si="1"/>
        <v/>
      </c>
      <c r="J35" s="51"/>
      <c r="K35" s="51"/>
      <c r="L35" s="172" t="str">
        <f t="shared" si="2"/>
        <v/>
      </c>
      <c r="M35" s="174" t="str">
        <f t="shared" si="3"/>
        <v/>
      </c>
      <c r="N35" s="172" t="str">
        <f t="shared" si="4"/>
        <v/>
      </c>
      <c r="O35" s="50"/>
      <c r="P35" s="50"/>
      <c r="Q35" s="55"/>
      <c r="R35" s="52"/>
      <c r="S35" s="172" t="str">
        <f t="shared" si="5"/>
        <v/>
      </c>
      <c r="T35" s="53">
        <v>1</v>
      </c>
      <c r="U35" s="125"/>
    </row>
    <row r="36" spans="1:26" ht="13" customHeight="1">
      <c r="A36" s="50"/>
      <c r="B36" s="57" t="s">
        <v>128</v>
      </c>
      <c r="C36" s="51"/>
      <c r="D36" s="51"/>
      <c r="E36" s="51"/>
      <c r="F36" s="51"/>
      <c r="G36" s="57" t="str">
        <f t="shared" si="0"/>
        <v/>
      </c>
      <c r="H36" s="122"/>
      <c r="I36" s="172" t="str">
        <f t="shared" si="1"/>
        <v/>
      </c>
      <c r="J36" s="51"/>
      <c r="K36" s="51"/>
      <c r="L36" s="172" t="str">
        <f t="shared" si="2"/>
        <v/>
      </c>
      <c r="M36" s="174" t="str">
        <f t="shared" si="3"/>
        <v/>
      </c>
      <c r="N36" s="172" t="str">
        <f t="shared" si="4"/>
        <v/>
      </c>
      <c r="O36" s="50"/>
      <c r="P36" s="50"/>
      <c r="Q36" s="55"/>
      <c r="R36" s="52"/>
      <c r="S36" s="172" t="str">
        <f t="shared" si="5"/>
        <v/>
      </c>
      <c r="T36" s="53">
        <v>1</v>
      </c>
      <c r="U36" s="125"/>
    </row>
    <row r="37" spans="1:26" ht="13" customHeight="1">
      <c r="A37" s="50"/>
      <c r="B37" s="57" t="s">
        <v>128</v>
      </c>
      <c r="C37" s="51"/>
      <c r="D37" s="51"/>
      <c r="E37" s="51"/>
      <c r="F37" s="51"/>
      <c r="G37" s="57" t="str">
        <f t="shared" si="0"/>
        <v/>
      </c>
      <c r="H37" s="122"/>
      <c r="I37" s="172" t="str">
        <f t="shared" si="1"/>
        <v/>
      </c>
      <c r="J37" s="51"/>
      <c r="K37" s="51"/>
      <c r="L37" s="172" t="str">
        <f t="shared" si="2"/>
        <v/>
      </c>
      <c r="M37" s="174" t="str">
        <f t="shared" si="3"/>
        <v/>
      </c>
      <c r="N37" s="172" t="str">
        <f t="shared" si="4"/>
        <v/>
      </c>
      <c r="O37" s="50"/>
      <c r="P37" s="50"/>
      <c r="Q37" s="55"/>
      <c r="R37" s="52"/>
      <c r="S37" s="172" t="str">
        <f t="shared" si="5"/>
        <v/>
      </c>
      <c r="T37" s="53">
        <v>1</v>
      </c>
      <c r="U37" s="125"/>
    </row>
    <row r="38" spans="1:26" ht="13" customHeight="1">
      <c r="A38" s="50"/>
      <c r="B38" s="57" t="s">
        <v>128</v>
      </c>
      <c r="C38" s="51"/>
      <c r="D38" s="51"/>
      <c r="E38" s="51"/>
      <c r="F38" s="51"/>
      <c r="G38" s="57" t="str">
        <f t="shared" si="0"/>
        <v/>
      </c>
      <c r="H38" s="122"/>
      <c r="I38" s="172" t="str">
        <f t="shared" si="1"/>
        <v/>
      </c>
      <c r="J38" s="51"/>
      <c r="K38" s="51"/>
      <c r="L38" s="172" t="str">
        <f t="shared" si="2"/>
        <v/>
      </c>
      <c r="M38" s="174" t="str">
        <f t="shared" si="3"/>
        <v/>
      </c>
      <c r="N38" s="172" t="str">
        <f t="shared" si="4"/>
        <v/>
      </c>
      <c r="O38" s="50"/>
      <c r="P38" s="50"/>
      <c r="Q38" s="55"/>
      <c r="R38" s="52"/>
      <c r="S38" s="172" t="str">
        <f t="shared" si="5"/>
        <v/>
      </c>
      <c r="T38" s="53">
        <v>1</v>
      </c>
      <c r="U38" s="125"/>
    </row>
    <row r="39" spans="1:26" ht="13" customHeight="1">
      <c r="A39" s="50"/>
      <c r="B39" s="57" t="s">
        <v>128</v>
      </c>
      <c r="C39" s="51"/>
      <c r="D39" s="51"/>
      <c r="E39" s="51"/>
      <c r="F39" s="51"/>
      <c r="G39" s="57" t="str">
        <f t="shared" si="0"/>
        <v/>
      </c>
      <c r="H39" s="122"/>
      <c r="I39" s="172" t="str">
        <f t="shared" si="1"/>
        <v/>
      </c>
      <c r="J39" s="51"/>
      <c r="K39" s="51"/>
      <c r="L39" s="172" t="str">
        <f t="shared" si="2"/>
        <v/>
      </c>
      <c r="M39" s="174" t="str">
        <f t="shared" si="3"/>
        <v/>
      </c>
      <c r="N39" s="172" t="str">
        <f t="shared" si="4"/>
        <v/>
      </c>
      <c r="O39" s="50"/>
      <c r="P39" s="50"/>
      <c r="Q39" s="55"/>
      <c r="R39" s="52"/>
      <c r="S39" s="172" t="str">
        <f t="shared" si="5"/>
        <v/>
      </c>
      <c r="T39" s="53">
        <v>1</v>
      </c>
      <c r="U39" s="125"/>
    </row>
    <row r="40" spans="1:26" ht="13" customHeight="1">
      <c r="A40" s="50"/>
      <c r="B40" s="57" t="s">
        <v>128</v>
      </c>
      <c r="C40" s="51"/>
      <c r="D40" s="51"/>
      <c r="E40" s="51"/>
      <c r="F40" s="51"/>
      <c r="G40" s="57" t="str">
        <f t="shared" si="0"/>
        <v/>
      </c>
      <c r="H40" s="122"/>
      <c r="I40" s="172" t="str">
        <f t="shared" si="1"/>
        <v/>
      </c>
      <c r="J40" s="51"/>
      <c r="K40" s="51"/>
      <c r="L40" s="172" t="str">
        <f t="shared" si="2"/>
        <v/>
      </c>
      <c r="M40" s="174" t="str">
        <f t="shared" si="3"/>
        <v/>
      </c>
      <c r="N40" s="172" t="str">
        <f t="shared" si="4"/>
        <v/>
      </c>
      <c r="O40" s="50"/>
      <c r="P40" s="50"/>
      <c r="Q40" s="55"/>
      <c r="R40" s="52"/>
      <c r="S40" s="172" t="str">
        <f t="shared" si="5"/>
        <v/>
      </c>
      <c r="T40" s="53">
        <v>1</v>
      </c>
      <c r="U40" s="125"/>
      <c r="Z40" s="41"/>
    </row>
    <row r="41" spans="1:26" ht="13" customHeight="1">
      <c r="A41" s="50"/>
      <c r="B41" s="57" t="s">
        <v>128</v>
      </c>
      <c r="C41" s="51"/>
      <c r="D41" s="51"/>
      <c r="E41" s="51"/>
      <c r="F41" s="51"/>
      <c r="G41" s="57" t="str">
        <f t="shared" si="0"/>
        <v/>
      </c>
      <c r="H41" s="122"/>
      <c r="I41" s="172" t="str">
        <f t="shared" si="1"/>
        <v/>
      </c>
      <c r="J41" s="51"/>
      <c r="K41" s="51"/>
      <c r="L41" s="172" t="str">
        <f t="shared" si="2"/>
        <v/>
      </c>
      <c r="M41" s="174" t="str">
        <f t="shared" si="3"/>
        <v/>
      </c>
      <c r="N41" s="172" t="str">
        <f t="shared" si="4"/>
        <v/>
      </c>
      <c r="O41" s="50"/>
      <c r="P41" s="50"/>
      <c r="Q41" s="55"/>
      <c r="R41" s="52"/>
      <c r="S41" s="172" t="str">
        <f t="shared" si="5"/>
        <v/>
      </c>
      <c r="T41" s="53">
        <v>1</v>
      </c>
      <c r="U41" s="125"/>
    </row>
    <row r="42" spans="1:26" ht="13" customHeight="1">
      <c r="A42" s="50"/>
      <c r="B42" s="57" t="s">
        <v>128</v>
      </c>
      <c r="C42" s="51"/>
      <c r="D42" s="51"/>
      <c r="E42" s="51"/>
      <c r="F42" s="51"/>
      <c r="G42" s="57" t="str">
        <f t="shared" si="0"/>
        <v/>
      </c>
      <c r="H42" s="122"/>
      <c r="I42" s="172" t="str">
        <f t="shared" si="1"/>
        <v/>
      </c>
      <c r="J42" s="51"/>
      <c r="K42" s="51"/>
      <c r="L42" s="172" t="str">
        <f t="shared" si="2"/>
        <v/>
      </c>
      <c r="M42" s="174" t="str">
        <f t="shared" si="3"/>
        <v/>
      </c>
      <c r="N42" s="172" t="str">
        <f t="shared" si="4"/>
        <v/>
      </c>
      <c r="O42" s="50"/>
      <c r="P42" s="50"/>
      <c r="Q42" s="55"/>
      <c r="R42" s="52"/>
      <c r="S42" s="172" t="str">
        <f t="shared" si="5"/>
        <v/>
      </c>
      <c r="T42" s="53">
        <v>1</v>
      </c>
      <c r="U42" s="125"/>
    </row>
    <row r="43" spans="1:26" ht="13" customHeight="1">
      <c r="A43" s="50"/>
      <c r="B43" s="57" t="s">
        <v>128</v>
      </c>
      <c r="C43" s="51"/>
      <c r="D43" s="51"/>
      <c r="E43" s="51"/>
      <c r="F43" s="51"/>
      <c r="G43" s="57" t="str">
        <f t="shared" si="0"/>
        <v/>
      </c>
      <c r="H43" s="122"/>
      <c r="I43" s="172" t="str">
        <f t="shared" si="1"/>
        <v/>
      </c>
      <c r="J43" s="51"/>
      <c r="K43" s="51"/>
      <c r="L43" s="172" t="str">
        <f t="shared" si="2"/>
        <v/>
      </c>
      <c r="M43" s="174" t="str">
        <f t="shared" si="3"/>
        <v/>
      </c>
      <c r="N43" s="172" t="str">
        <f t="shared" si="4"/>
        <v/>
      </c>
      <c r="O43" s="50"/>
      <c r="P43" s="50"/>
      <c r="Q43" s="55"/>
      <c r="R43" s="52"/>
      <c r="S43" s="172" t="str">
        <f t="shared" si="5"/>
        <v/>
      </c>
      <c r="T43" s="53">
        <v>1</v>
      </c>
      <c r="U43" s="125"/>
    </row>
    <row r="44" spans="1:26" ht="13" customHeight="1">
      <c r="A44" s="50"/>
      <c r="B44" s="57" t="s">
        <v>128</v>
      </c>
      <c r="C44" s="51"/>
      <c r="D44" s="51"/>
      <c r="E44" s="51"/>
      <c r="F44" s="51"/>
      <c r="G44" s="57" t="str">
        <f t="shared" si="0"/>
        <v/>
      </c>
      <c r="H44" s="122"/>
      <c r="I44" s="172" t="str">
        <f t="shared" si="1"/>
        <v/>
      </c>
      <c r="J44" s="51"/>
      <c r="K44" s="51"/>
      <c r="L44" s="172" t="str">
        <f t="shared" si="2"/>
        <v/>
      </c>
      <c r="M44" s="174" t="str">
        <f t="shared" si="3"/>
        <v/>
      </c>
      <c r="N44" s="172" t="str">
        <f t="shared" si="4"/>
        <v/>
      </c>
      <c r="O44" s="50"/>
      <c r="P44" s="50"/>
      <c r="Q44" s="55"/>
      <c r="R44" s="52"/>
      <c r="S44" s="172" t="str">
        <f t="shared" si="5"/>
        <v/>
      </c>
      <c r="T44" s="53">
        <v>1</v>
      </c>
      <c r="U44" s="125"/>
    </row>
    <row r="45" spans="1:26" ht="13" customHeight="1">
      <c r="A45" s="50"/>
      <c r="B45" s="57" t="s">
        <v>128</v>
      </c>
      <c r="C45" s="51"/>
      <c r="D45" s="51"/>
      <c r="E45" s="51"/>
      <c r="F45" s="51"/>
      <c r="G45" s="57" t="str">
        <f t="shared" si="0"/>
        <v/>
      </c>
      <c r="H45" s="122"/>
      <c r="I45" s="172" t="str">
        <f t="shared" si="1"/>
        <v/>
      </c>
      <c r="J45" s="51"/>
      <c r="K45" s="51"/>
      <c r="L45" s="172" t="str">
        <f t="shared" si="2"/>
        <v/>
      </c>
      <c r="M45" s="174" t="str">
        <f t="shared" si="3"/>
        <v/>
      </c>
      <c r="N45" s="172" t="str">
        <f t="shared" si="4"/>
        <v/>
      </c>
      <c r="O45" s="50"/>
      <c r="P45" s="50"/>
      <c r="Q45" s="55"/>
      <c r="R45" s="52"/>
      <c r="S45" s="172" t="str">
        <f t="shared" si="5"/>
        <v/>
      </c>
      <c r="T45" s="53">
        <v>1</v>
      </c>
      <c r="U45" s="125"/>
    </row>
    <row r="46" spans="1:26" ht="13" customHeight="1">
      <c r="A46" s="50"/>
      <c r="B46" s="57" t="s">
        <v>128</v>
      </c>
      <c r="C46" s="51"/>
      <c r="D46" s="51"/>
      <c r="E46" s="51"/>
      <c r="F46" s="51"/>
      <c r="G46" s="57" t="str">
        <f t="shared" si="0"/>
        <v/>
      </c>
      <c r="H46" s="122"/>
      <c r="I46" s="172" t="str">
        <f t="shared" si="1"/>
        <v/>
      </c>
      <c r="J46" s="51"/>
      <c r="K46" s="51"/>
      <c r="L46" s="172" t="str">
        <f t="shared" si="2"/>
        <v/>
      </c>
      <c r="M46" s="174" t="str">
        <f t="shared" si="3"/>
        <v/>
      </c>
      <c r="N46" s="172" t="str">
        <f t="shared" si="4"/>
        <v/>
      </c>
      <c r="O46" s="50"/>
      <c r="P46" s="50"/>
      <c r="Q46" s="55"/>
      <c r="R46" s="52"/>
      <c r="S46" s="172" t="str">
        <f t="shared" si="5"/>
        <v/>
      </c>
      <c r="T46" s="53">
        <v>1</v>
      </c>
      <c r="U46" s="125"/>
    </row>
    <row r="47" spans="1:26" ht="13" customHeight="1">
      <c r="A47" s="50"/>
      <c r="B47" s="57" t="s">
        <v>128</v>
      </c>
      <c r="C47" s="51"/>
      <c r="D47" s="51"/>
      <c r="E47" s="51"/>
      <c r="F47" s="51"/>
      <c r="G47" s="57" t="str">
        <f t="shared" si="0"/>
        <v/>
      </c>
      <c r="H47" s="122"/>
      <c r="I47" s="172" t="str">
        <f t="shared" si="1"/>
        <v/>
      </c>
      <c r="J47" s="51"/>
      <c r="K47" s="51"/>
      <c r="L47" s="172" t="str">
        <f t="shared" si="2"/>
        <v/>
      </c>
      <c r="M47" s="174" t="str">
        <f t="shared" si="3"/>
        <v/>
      </c>
      <c r="N47" s="172" t="str">
        <f t="shared" si="4"/>
        <v/>
      </c>
      <c r="O47" s="50"/>
      <c r="P47" s="50"/>
      <c r="Q47" s="55"/>
      <c r="R47" s="52"/>
      <c r="S47" s="172" t="str">
        <f t="shared" si="5"/>
        <v/>
      </c>
      <c r="T47" s="53">
        <v>1</v>
      </c>
      <c r="U47" s="125"/>
    </row>
    <row r="48" spans="1:26" ht="13" customHeight="1">
      <c r="A48" s="50"/>
      <c r="B48" s="57" t="s">
        <v>128</v>
      </c>
      <c r="C48" s="51"/>
      <c r="D48" s="51"/>
      <c r="E48" s="51"/>
      <c r="F48" s="51"/>
      <c r="G48" s="57" t="str">
        <f t="shared" si="0"/>
        <v/>
      </c>
      <c r="H48" s="122"/>
      <c r="I48" s="172" t="str">
        <f t="shared" si="1"/>
        <v/>
      </c>
      <c r="J48" s="51"/>
      <c r="K48" s="51"/>
      <c r="L48" s="172" t="str">
        <f t="shared" si="2"/>
        <v/>
      </c>
      <c r="M48" s="174" t="str">
        <f t="shared" si="3"/>
        <v/>
      </c>
      <c r="N48" s="172" t="str">
        <f t="shared" si="4"/>
        <v/>
      </c>
      <c r="O48" s="50"/>
      <c r="P48" s="50"/>
      <c r="Q48" s="55"/>
      <c r="R48" s="52"/>
      <c r="S48" s="172" t="str">
        <f t="shared" si="5"/>
        <v/>
      </c>
      <c r="T48" s="53">
        <v>1</v>
      </c>
      <c r="U48" s="125"/>
    </row>
    <row r="49" spans="1:26" ht="13" customHeight="1">
      <c r="A49" s="50"/>
      <c r="B49" s="57" t="s">
        <v>128</v>
      </c>
      <c r="C49" s="51"/>
      <c r="D49" s="51"/>
      <c r="E49" s="51"/>
      <c r="F49" s="51"/>
      <c r="G49" s="57" t="str">
        <f t="shared" si="0"/>
        <v/>
      </c>
      <c r="H49" s="122"/>
      <c r="I49" s="172" t="str">
        <f t="shared" si="1"/>
        <v/>
      </c>
      <c r="J49" s="51"/>
      <c r="K49" s="51"/>
      <c r="L49" s="172" t="str">
        <f t="shared" si="2"/>
        <v/>
      </c>
      <c r="M49" s="174" t="str">
        <f t="shared" si="3"/>
        <v/>
      </c>
      <c r="N49" s="172" t="str">
        <f t="shared" si="4"/>
        <v/>
      </c>
      <c r="O49" s="50"/>
      <c r="P49" s="50"/>
      <c r="Q49" s="55"/>
      <c r="R49" s="52"/>
      <c r="S49" s="172" t="str">
        <f t="shared" si="5"/>
        <v/>
      </c>
      <c r="T49" s="53">
        <v>1</v>
      </c>
      <c r="U49" s="125"/>
    </row>
    <row r="50" spans="1:26" ht="13" customHeight="1">
      <c r="A50" s="50"/>
      <c r="B50" s="57" t="s">
        <v>128</v>
      </c>
      <c r="C50" s="51"/>
      <c r="D50" s="51"/>
      <c r="E50" s="51"/>
      <c r="F50" s="51"/>
      <c r="G50" s="57" t="str">
        <f t="shared" si="0"/>
        <v/>
      </c>
      <c r="H50" s="122"/>
      <c r="I50" s="172" t="str">
        <f t="shared" si="1"/>
        <v/>
      </c>
      <c r="J50" s="51"/>
      <c r="K50" s="51"/>
      <c r="L50" s="172" t="str">
        <f t="shared" si="2"/>
        <v/>
      </c>
      <c r="M50" s="174" t="str">
        <f t="shared" si="3"/>
        <v/>
      </c>
      <c r="N50" s="172" t="str">
        <f t="shared" si="4"/>
        <v/>
      </c>
      <c r="O50" s="50"/>
      <c r="P50" s="50"/>
      <c r="Q50" s="55"/>
      <c r="R50" s="52"/>
      <c r="S50" s="172" t="str">
        <f t="shared" si="5"/>
        <v/>
      </c>
      <c r="T50" s="53">
        <v>1</v>
      </c>
      <c r="U50" s="125"/>
    </row>
    <row r="51" spans="1:26" ht="13" customHeight="1">
      <c r="A51" s="50"/>
      <c r="B51" s="57" t="s">
        <v>128</v>
      </c>
      <c r="C51" s="51"/>
      <c r="D51" s="51"/>
      <c r="E51" s="51"/>
      <c r="F51" s="51"/>
      <c r="G51" s="57" t="str">
        <f t="shared" si="0"/>
        <v/>
      </c>
      <c r="H51" s="122"/>
      <c r="I51" s="172" t="str">
        <f t="shared" si="1"/>
        <v/>
      </c>
      <c r="J51" s="51"/>
      <c r="K51" s="51"/>
      <c r="L51" s="172" t="str">
        <f t="shared" si="2"/>
        <v/>
      </c>
      <c r="M51" s="174" t="str">
        <f t="shared" si="3"/>
        <v/>
      </c>
      <c r="N51" s="172" t="str">
        <f t="shared" si="4"/>
        <v/>
      </c>
      <c r="O51" s="50"/>
      <c r="P51" s="50"/>
      <c r="Q51" s="55"/>
      <c r="R51" s="52"/>
      <c r="S51" s="172" t="str">
        <f t="shared" si="5"/>
        <v/>
      </c>
      <c r="T51" s="53">
        <v>1</v>
      </c>
      <c r="U51" s="125"/>
    </row>
    <row r="52" spans="1:26" ht="13" customHeight="1">
      <c r="A52" s="50"/>
      <c r="B52" s="57" t="s">
        <v>128</v>
      </c>
      <c r="C52" s="51"/>
      <c r="D52" s="51"/>
      <c r="E52" s="51"/>
      <c r="F52" s="51"/>
      <c r="G52" s="57" t="str">
        <f t="shared" si="0"/>
        <v/>
      </c>
      <c r="H52" s="122"/>
      <c r="I52" s="172" t="str">
        <f t="shared" si="1"/>
        <v/>
      </c>
      <c r="J52" s="51"/>
      <c r="K52" s="51"/>
      <c r="L52" s="172" t="str">
        <f t="shared" si="2"/>
        <v/>
      </c>
      <c r="M52" s="174" t="str">
        <f t="shared" si="3"/>
        <v/>
      </c>
      <c r="N52" s="172" t="str">
        <f t="shared" si="4"/>
        <v/>
      </c>
      <c r="O52" s="50"/>
      <c r="P52" s="50"/>
      <c r="Q52" s="55"/>
      <c r="R52" s="52"/>
      <c r="S52" s="172" t="str">
        <f t="shared" si="5"/>
        <v/>
      </c>
      <c r="T52" s="53">
        <v>1</v>
      </c>
      <c r="U52" s="125"/>
    </row>
    <row r="53" spans="1:26" ht="13" customHeight="1">
      <c r="A53" s="50"/>
      <c r="B53" s="57" t="s">
        <v>128</v>
      </c>
      <c r="C53" s="51"/>
      <c r="D53" s="51"/>
      <c r="E53" s="51"/>
      <c r="F53" s="51"/>
      <c r="G53" s="57" t="str">
        <f t="shared" si="0"/>
        <v/>
      </c>
      <c r="H53" s="122"/>
      <c r="I53" s="172" t="str">
        <f t="shared" si="1"/>
        <v/>
      </c>
      <c r="J53" s="51"/>
      <c r="K53" s="51"/>
      <c r="L53" s="172" t="str">
        <f t="shared" si="2"/>
        <v/>
      </c>
      <c r="M53" s="174" t="str">
        <f t="shared" si="3"/>
        <v/>
      </c>
      <c r="N53" s="172" t="str">
        <f t="shared" si="4"/>
        <v/>
      </c>
      <c r="O53" s="50"/>
      <c r="P53" s="50"/>
      <c r="Q53" s="55"/>
      <c r="R53" s="52"/>
      <c r="S53" s="172" t="str">
        <f t="shared" si="5"/>
        <v/>
      </c>
      <c r="T53" s="53">
        <v>1</v>
      </c>
      <c r="U53" s="125"/>
    </row>
    <row r="54" spans="1:26" ht="13" customHeight="1">
      <c r="A54" s="50"/>
      <c r="B54" s="57" t="s">
        <v>128</v>
      </c>
      <c r="C54" s="51"/>
      <c r="D54" s="51"/>
      <c r="E54" s="51"/>
      <c r="F54" s="51"/>
      <c r="G54" s="57" t="str">
        <f t="shared" si="0"/>
        <v/>
      </c>
      <c r="H54" s="122"/>
      <c r="I54" s="172" t="str">
        <f t="shared" si="1"/>
        <v/>
      </c>
      <c r="J54" s="51"/>
      <c r="K54" s="51"/>
      <c r="L54" s="172" t="str">
        <f t="shared" si="2"/>
        <v/>
      </c>
      <c r="M54" s="174" t="str">
        <f t="shared" si="3"/>
        <v/>
      </c>
      <c r="N54" s="172" t="str">
        <f t="shared" si="4"/>
        <v/>
      </c>
      <c r="O54" s="50"/>
      <c r="P54" s="50"/>
      <c r="Q54" s="55"/>
      <c r="R54" s="52"/>
      <c r="S54" s="172" t="str">
        <f t="shared" si="5"/>
        <v/>
      </c>
      <c r="T54" s="53">
        <v>1</v>
      </c>
      <c r="U54" s="125"/>
    </row>
    <row r="55" spans="1:26" s="21" customFormat="1" ht="13" customHeight="1">
      <c r="A55" s="50"/>
      <c r="B55" s="57" t="s">
        <v>128</v>
      </c>
      <c r="C55" s="51"/>
      <c r="D55" s="51"/>
      <c r="E55" s="51"/>
      <c r="F55" s="51"/>
      <c r="G55" s="57" t="str">
        <f t="shared" si="0"/>
        <v/>
      </c>
      <c r="H55" s="122"/>
      <c r="I55" s="172" t="str">
        <f t="shared" si="1"/>
        <v/>
      </c>
      <c r="J55" s="51"/>
      <c r="K55" s="51"/>
      <c r="L55" s="172" t="str">
        <f t="shared" si="2"/>
        <v/>
      </c>
      <c r="M55" s="174" t="str">
        <f t="shared" si="3"/>
        <v/>
      </c>
      <c r="N55" s="172" t="str">
        <f t="shared" si="4"/>
        <v/>
      </c>
      <c r="O55" s="50"/>
      <c r="P55" s="50"/>
      <c r="Q55" s="55"/>
      <c r="R55" s="52"/>
      <c r="S55" s="172" t="str">
        <f t="shared" si="5"/>
        <v/>
      </c>
      <c r="T55" s="53">
        <v>1</v>
      </c>
      <c r="U55" s="125"/>
      <c r="V55" s="1"/>
      <c r="W55" s="1"/>
      <c r="X55" s="1"/>
      <c r="Y55" s="1"/>
      <c r="Z55" s="29"/>
    </row>
    <row r="56" spans="1:26" s="21" customFormat="1" ht="13" customHeight="1">
      <c r="A56" s="50"/>
      <c r="B56" s="57" t="s">
        <v>128</v>
      </c>
      <c r="C56" s="51"/>
      <c r="D56" s="51"/>
      <c r="E56" s="51"/>
      <c r="F56" s="51"/>
      <c r="G56" s="57" t="str">
        <f t="shared" si="0"/>
        <v/>
      </c>
      <c r="H56" s="122"/>
      <c r="I56" s="172" t="str">
        <f t="shared" si="1"/>
        <v/>
      </c>
      <c r="J56" s="51"/>
      <c r="K56" s="51"/>
      <c r="L56" s="172" t="str">
        <f t="shared" si="2"/>
        <v/>
      </c>
      <c r="M56" s="174" t="str">
        <f t="shared" si="3"/>
        <v/>
      </c>
      <c r="N56" s="172" t="str">
        <f t="shared" si="4"/>
        <v/>
      </c>
      <c r="O56" s="50"/>
      <c r="P56" s="50"/>
      <c r="Q56" s="55"/>
      <c r="R56" s="52"/>
      <c r="S56" s="172" t="str">
        <f t="shared" si="5"/>
        <v/>
      </c>
      <c r="T56" s="53">
        <v>1</v>
      </c>
      <c r="U56" s="125"/>
      <c r="V56" s="1"/>
      <c r="W56" s="1"/>
      <c r="X56" s="1"/>
      <c r="Y56" s="1"/>
      <c r="Z56" s="29"/>
    </row>
    <row r="57" spans="1:26" s="21" customFormat="1" ht="13" customHeight="1">
      <c r="A57" s="50"/>
      <c r="B57" s="57" t="s">
        <v>128</v>
      </c>
      <c r="C57" s="51"/>
      <c r="D57" s="51"/>
      <c r="E57" s="51"/>
      <c r="F57" s="51"/>
      <c r="G57" s="57" t="str">
        <f t="shared" si="0"/>
        <v/>
      </c>
      <c r="H57" s="122"/>
      <c r="I57" s="172" t="str">
        <f t="shared" si="1"/>
        <v/>
      </c>
      <c r="J57" s="51"/>
      <c r="K57" s="51"/>
      <c r="L57" s="172" t="str">
        <f t="shared" si="2"/>
        <v/>
      </c>
      <c r="M57" s="174" t="str">
        <f t="shared" si="3"/>
        <v/>
      </c>
      <c r="N57" s="172" t="str">
        <f t="shared" si="4"/>
        <v/>
      </c>
      <c r="O57" s="50"/>
      <c r="P57" s="50"/>
      <c r="Q57" s="55"/>
      <c r="R57" s="52"/>
      <c r="S57" s="172" t="str">
        <f t="shared" si="5"/>
        <v/>
      </c>
      <c r="T57" s="53">
        <v>1</v>
      </c>
      <c r="U57" s="125"/>
      <c r="V57" s="1"/>
      <c r="W57" s="1"/>
      <c r="X57" s="1"/>
      <c r="Y57" s="1"/>
      <c r="Z57" s="29"/>
    </row>
    <row r="58" spans="1:26" ht="13" customHeight="1">
      <c r="A58" s="50"/>
      <c r="B58" s="57" t="s">
        <v>128</v>
      </c>
      <c r="C58" s="51"/>
      <c r="D58" s="51"/>
      <c r="E58" s="51"/>
      <c r="F58" s="51"/>
      <c r="G58" s="57" t="str">
        <f t="shared" si="0"/>
        <v/>
      </c>
      <c r="H58" s="122"/>
      <c r="I58" s="172" t="str">
        <f t="shared" si="1"/>
        <v/>
      </c>
      <c r="J58" s="51"/>
      <c r="K58" s="51"/>
      <c r="L58" s="172" t="str">
        <f t="shared" si="2"/>
        <v/>
      </c>
      <c r="M58" s="174" t="str">
        <f t="shared" si="3"/>
        <v/>
      </c>
      <c r="N58" s="172" t="str">
        <f t="shared" si="4"/>
        <v/>
      </c>
      <c r="O58" s="50"/>
      <c r="P58" s="50"/>
      <c r="Q58" s="55"/>
      <c r="R58" s="52"/>
      <c r="S58" s="172" t="str">
        <f t="shared" si="5"/>
        <v/>
      </c>
      <c r="T58" s="53">
        <v>1</v>
      </c>
      <c r="U58" s="125"/>
    </row>
    <row r="59" spans="1:26" ht="13" customHeight="1">
      <c r="A59" s="50"/>
      <c r="B59" s="57" t="s">
        <v>128</v>
      </c>
      <c r="C59" s="51"/>
      <c r="D59" s="51"/>
      <c r="E59" s="51"/>
      <c r="F59" s="51"/>
      <c r="G59" s="57" t="str">
        <f t="shared" si="0"/>
        <v/>
      </c>
      <c r="H59" s="122"/>
      <c r="I59" s="172" t="str">
        <f t="shared" si="1"/>
        <v/>
      </c>
      <c r="J59" s="51"/>
      <c r="K59" s="51"/>
      <c r="L59" s="172" t="str">
        <f t="shared" si="2"/>
        <v/>
      </c>
      <c r="M59" s="174" t="str">
        <f t="shared" si="3"/>
        <v/>
      </c>
      <c r="N59" s="172" t="str">
        <f t="shared" si="4"/>
        <v/>
      </c>
      <c r="O59" s="50"/>
      <c r="P59" s="50"/>
      <c r="Q59" s="55"/>
      <c r="R59" s="52"/>
      <c r="S59" s="172" t="str">
        <f t="shared" si="5"/>
        <v/>
      </c>
      <c r="T59" s="53">
        <v>1</v>
      </c>
      <c r="U59" s="125"/>
    </row>
    <row r="60" spans="1:26" ht="13" customHeight="1">
      <c r="A60" s="50"/>
      <c r="B60" s="57" t="s">
        <v>128</v>
      </c>
      <c r="C60" s="51"/>
      <c r="D60" s="51"/>
      <c r="E60" s="51"/>
      <c r="F60" s="51"/>
      <c r="G60" s="57" t="str">
        <f t="shared" si="0"/>
        <v/>
      </c>
      <c r="H60" s="122"/>
      <c r="I60" s="172" t="str">
        <f t="shared" si="1"/>
        <v/>
      </c>
      <c r="J60" s="51"/>
      <c r="K60" s="51"/>
      <c r="L60" s="172" t="str">
        <f t="shared" si="2"/>
        <v/>
      </c>
      <c r="M60" s="174" t="str">
        <f t="shared" si="3"/>
        <v/>
      </c>
      <c r="N60" s="172" t="str">
        <f t="shared" si="4"/>
        <v/>
      </c>
      <c r="O60" s="50"/>
      <c r="P60" s="50"/>
      <c r="Q60" s="55"/>
      <c r="R60" s="52"/>
      <c r="S60" s="172" t="str">
        <f t="shared" si="5"/>
        <v/>
      </c>
      <c r="T60" s="53">
        <v>1</v>
      </c>
      <c r="U60" s="125"/>
    </row>
    <row r="61" spans="1:26" ht="13" customHeight="1">
      <c r="A61" s="50"/>
      <c r="B61" s="57" t="s">
        <v>128</v>
      </c>
      <c r="C61" s="51"/>
      <c r="D61" s="51"/>
      <c r="E61" s="51"/>
      <c r="F61" s="51"/>
      <c r="G61" s="57" t="str">
        <f t="shared" si="0"/>
        <v/>
      </c>
      <c r="H61" s="122"/>
      <c r="I61" s="172" t="str">
        <f t="shared" si="1"/>
        <v/>
      </c>
      <c r="J61" s="51"/>
      <c r="K61" s="51"/>
      <c r="L61" s="172" t="str">
        <f t="shared" si="2"/>
        <v/>
      </c>
      <c r="M61" s="174" t="str">
        <f t="shared" si="3"/>
        <v/>
      </c>
      <c r="N61" s="172" t="str">
        <f t="shared" si="4"/>
        <v/>
      </c>
      <c r="O61" s="50"/>
      <c r="P61" s="50"/>
      <c r="Q61" s="55"/>
      <c r="R61" s="52"/>
      <c r="S61" s="172" t="str">
        <f t="shared" si="5"/>
        <v/>
      </c>
      <c r="T61" s="53">
        <v>1</v>
      </c>
      <c r="U61" s="125"/>
    </row>
    <row r="62" spans="1:26" ht="13" customHeight="1">
      <c r="A62" s="50"/>
      <c r="B62" s="57" t="s">
        <v>128</v>
      </c>
      <c r="C62" s="51"/>
      <c r="D62" s="51"/>
      <c r="E62" s="51"/>
      <c r="F62" s="51"/>
      <c r="G62" s="57" t="str">
        <f t="shared" si="0"/>
        <v/>
      </c>
      <c r="H62" s="122"/>
      <c r="I62" s="172" t="str">
        <f t="shared" si="1"/>
        <v/>
      </c>
      <c r="J62" s="51"/>
      <c r="K62" s="51"/>
      <c r="L62" s="172" t="str">
        <f t="shared" si="2"/>
        <v/>
      </c>
      <c r="M62" s="174" t="str">
        <f t="shared" si="3"/>
        <v/>
      </c>
      <c r="N62" s="172" t="str">
        <f t="shared" si="4"/>
        <v/>
      </c>
      <c r="O62" s="50"/>
      <c r="P62" s="50"/>
      <c r="Q62" s="55"/>
      <c r="R62" s="52"/>
      <c r="S62" s="172" t="str">
        <f t="shared" si="5"/>
        <v/>
      </c>
      <c r="T62" s="53">
        <v>1</v>
      </c>
      <c r="U62" s="125"/>
    </row>
    <row r="63" spans="1:26" ht="13" customHeight="1">
      <c r="A63" s="50"/>
      <c r="B63" s="57" t="s">
        <v>128</v>
      </c>
      <c r="C63" s="51"/>
      <c r="D63" s="51"/>
      <c r="E63" s="51"/>
      <c r="F63" s="51"/>
      <c r="G63" s="57" t="str">
        <f t="shared" si="0"/>
        <v/>
      </c>
      <c r="H63" s="122"/>
      <c r="I63" s="172" t="str">
        <f t="shared" si="1"/>
        <v/>
      </c>
      <c r="J63" s="51"/>
      <c r="K63" s="51"/>
      <c r="L63" s="172" t="str">
        <f t="shared" si="2"/>
        <v/>
      </c>
      <c r="M63" s="174" t="str">
        <f t="shared" si="3"/>
        <v/>
      </c>
      <c r="N63" s="172" t="str">
        <f t="shared" si="4"/>
        <v/>
      </c>
      <c r="O63" s="50"/>
      <c r="P63" s="50"/>
      <c r="Q63" s="55"/>
      <c r="R63" s="52"/>
      <c r="S63" s="172" t="str">
        <f t="shared" si="5"/>
        <v/>
      </c>
      <c r="T63" s="53">
        <v>1</v>
      </c>
      <c r="U63" s="125"/>
    </row>
    <row r="64" spans="1:26" ht="13" customHeight="1">
      <c r="A64" s="50"/>
      <c r="B64" s="57" t="s">
        <v>128</v>
      </c>
      <c r="C64" s="51"/>
      <c r="D64" s="51"/>
      <c r="E64" s="51"/>
      <c r="F64" s="51"/>
      <c r="G64" s="57" t="str">
        <f t="shared" si="0"/>
        <v/>
      </c>
      <c r="H64" s="122"/>
      <c r="I64" s="172" t="str">
        <f t="shared" si="1"/>
        <v/>
      </c>
      <c r="J64" s="51"/>
      <c r="K64" s="51"/>
      <c r="L64" s="172" t="str">
        <f t="shared" si="2"/>
        <v/>
      </c>
      <c r="M64" s="174" t="str">
        <f t="shared" si="3"/>
        <v/>
      </c>
      <c r="N64" s="172" t="str">
        <f t="shared" si="4"/>
        <v/>
      </c>
      <c r="O64" s="50"/>
      <c r="P64" s="50"/>
      <c r="Q64" s="55"/>
      <c r="R64" s="52"/>
      <c r="S64" s="172" t="str">
        <f t="shared" si="5"/>
        <v/>
      </c>
      <c r="T64" s="53">
        <v>1</v>
      </c>
      <c r="U64" s="125"/>
    </row>
    <row r="65" spans="1:21" ht="13" customHeight="1">
      <c r="A65" s="50"/>
      <c r="B65" s="57" t="s">
        <v>128</v>
      </c>
      <c r="C65" s="51"/>
      <c r="D65" s="51"/>
      <c r="E65" s="51"/>
      <c r="F65" s="51"/>
      <c r="G65" s="57" t="str">
        <f t="shared" si="0"/>
        <v/>
      </c>
      <c r="H65" s="122"/>
      <c r="I65" s="172" t="str">
        <f t="shared" si="1"/>
        <v/>
      </c>
      <c r="J65" s="51"/>
      <c r="K65" s="51"/>
      <c r="L65" s="172" t="str">
        <f t="shared" si="2"/>
        <v/>
      </c>
      <c r="M65" s="174" t="str">
        <f t="shared" si="3"/>
        <v/>
      </c>
      <c r="N65" s="172" t="str">
        <f t="shared" si="4"/>
        <v/>
      </c>
      <c r="O65" s="50"/>
      <c r="P65" s="50"/>
      <c r="Q65" s="55"/>
      <c r="R65" s="52"/>
      <c r="S65" s="172" t="str">
        <f t="shared" si="5"/>
        <v/>
      </c>
      <c r="T65" s="53">
        <v>1</v>
      </c>
      <c r="U65" s="125"/>
    </row>
    <row r="66" spans="1:21" ht="13" customHeight="1">
      <c r="A66" s="50"/>
      <c r="B66" s="57" t="s">
        <v>128</v>
      </c>
      <c r="C66" s="51"/>
      <c r="D66" s="51"/>
      <c r="E66" s="51"/>
      <c r="F66" s="51"/>
      <c r="G66" s="57" t="str">
        <f t="shared" si="0"/>
        <v/>
      </c>
      <c r="H66" s="122"/>
      <c r="I66" s="172" t="str">
        <f t="shared" si="1"/>
        <v/>
      </c>
      <c r="J66" s="51"/>
      <c r="K66" s="51"/>
      <c r="L66" s="172" t="str">
        <f t="shared" si="2"/>
        <v/>
      </c>
      <c r="M66" s="174" t="str">
        <f t="shared" si="3"/>
        <v/>
      </c>
      <c r="N66" s="172" t="str">
        <f t="shared" si="4"/>
        <v/>
      </c>
      <c r="O66" s="50"/>
      <c r="P66" s="50"/>
      <c r="Q66" s="55"/>
      <c r="R66" s="52"/>
      <c r="S66" s="172" t="str">
        <f t="shared" si="5"/>
        <v/>
      </c>
      <c r="T66" s="53">
        <v>1</v>
      </c>
      <c r="U66" s="125"/>
    </row>
    <row r="67" spans="1:21" ht="13" customHeight="1">
      <c r="A67" s="50"/>
      <c r="B67" s="57" t="s">
        <v>128</v>
      </c>
      <c r="C67" s="51"/>
      <c r="D67" s="51"/>
      <c r="E67" s="51"/>
      <c r="F67" s="51"/>
      <c r="G67" s="57" t="str">
        <f t="shared" ref="G67:G130" si="6">IF(ISBLANK(D67), "",D67)</f>
        <v/>
      </c>
      <c r="H67" s="122"/>
      <c r="I67" s="172" t="str">
        <f t="shared" ref="I67:I130" si="7">IF(ISBLANK($A67), "", "RP HPLC")</f>
        <v/>
      </c>
      <c r="J67" s="51"/>
      <c r="K67" s="51"/>
      <c r="L67" s="172" t="str">
        <f t="shared" ref="L67:L130" si="8">IF(ISBLANK($A67), "", 4.5)</f>
        <v/>
      </c>
      <c r="M67" s="174" t="str">
        <f t="shared" ref="M67:M130" si="9">IF(ISBLANK($H67),"",ROUND($H67*4.5,1))</f>
        <v/>
      </c>
      <c r="N67" s="172" t="str">
        <f t="shared" ref="N67:N130" si="10">IF(ISBLANK($A67), "", "RPC")</f>
        <v/>
      </c>
      <c r="O67" s="50"/>
      <c r="P67" s="50"/>
      <c r="Q67" s="55"/>
      <c r="R67" s="52"/>
      <c r="S67" s="172" t="str">
        <f t="shared" ref="S67:S130" si="11">IF($O67="Dry",IF(NOT(ISBLANK($H67)),$H67), IF(NOT(ISBLANK($Q67)),ROUNDDOWN((($H67/$Q67)*1000)/15,0),""))</f>
        <v/>
      </c>
      <c r="T67" s="53">
        <v>1</v>
      </c>
      <c r="U67" s="125"/>
    </row>
    <row r="68" spans="1:21" ht="13" customHeight="1">
      <c r="A68" s="50"/>
      <c r="B68" s="57" t="s">
        <v>128</v>
      </c>
      <c r="C68" s="51"/>
      <c r="D68" s="51"/>
      <c r="E68" s="51"/>
      <c r="F68" s="51"/>
      <c r="G68" s="57" t="str">
        <f t="shared" si="6"/>
        <v/>
      </c>
      <c r="H68" s="122"/>
      <c r="I68" s="172" t="str">
        <f t="shared" si="7"/>
        <v/>
      </c>
      <c r="J68" s="51"/>
      <c r="K68" s="51"/>
      <c r="L68" s="172" t="str">
        <f t="shared" si="8"/>
        <v/>
      </c>
      <c r="M68" s="174" t="str">
        <f t="shared" si="9"/>
        <v/>
      </c>
      <c r="N68" s="172" t="str">
        <f t="shared" si="10"/>
        <v/>
      </c>
      <c r="O68" s="50"/>
      <c r="P68" s="50"/>
      <c r="Q68" s="55"/>
      <c r="R68" s="52"/>
      <c r="S68" s="172" t="str">
        <f t="shared" si="11"/>
        <v/>
      </c>
      <c r="T68" s="53">
        <v>1</v>
      </c>
      <c r="U68" s="125"/>
    </row>
    <row r="69" spans="1:21" ht="13" customHeight="1">
      <c r="A69" s="50"/>
      <c r="B69" s="57" t="s">
        <v>128</v>
      </c>
      <c r="C69" s="51"/>
      <c r="D69" s="51"/>
      <c r="E69" s="51"/>
      <c r="F69" s="51"/>
      <c r="G69" s="57" t="str">
        <f t="shared" si="6"/>
        <v/>
      </c>
      <c r="H69" s="122"/>
      <c r="I69" s="172" t="str">
        <f t="shared" si="7"/>
        <v/>
      </c>
      <c r="J69" s="51"/>
      <c r="K69" s="51"/>
      <c r="L69" s="172" t="str">
        <f t="shared" si="8"/>
        <v/>
      </c>
      <c r="M69" s="174" t="str">
        <f t="shared" si="9"/>
        <v/>
      </c>
      <c r="N69" s="172" t="str">
        <f t="shared" si="10"/>
        <v/>
      </c>
      <c r="O69" s="50"/>
      <c r="P69" s="50"/>
      <c r="Q69" s="55"/>
      <c r="R69" s="52"/>
      <c r="S69" s="172" t="str">
        <f t="shared" si="11"/>
        <v/>
      </c>
      <c r="T69" s="53">
        <v>1</v>
      </c>
      <c r="U69" s="125"/>
    </row>
    <row r="70" spans="1:21" ht="13" customHeight="1">
      <c r="A70" s="50"/>
      <c r="B70" s="57" t="s">
        <v>128</v>
      </c>
      <c r="C70" s="51"/>
      <c r="D70" s="51"/>
      <c r="E70" s="51"/>
      <c r="F70" s="51"/>
      <c r="G70" s="57" t="str">
        <f t="shared" si="6"/>
        <v/>
      </c>
      <c r="H70" s="122"/>
      <c r="I70" s="172" t="str">
        <f t="shared" si="7"/>
        <v/>
      </c>
      <c r="J70" s="51"/>
      <c r="K70" s="51"/>
      <c r="L70" s="172" t="str">
        <f t="shared" si="8"/>
        <v/>
      </c>
      <c r="M70" s="174" t="str">
        <f t="shared" si="9"/>
        <v/>
      </c>
      <c r="N70" s="172" t="str">
        <f t="shared" si="10"/>
        <v/>
      </c>
      <c r="O70" s="50"/>
      <c r="P70" s="50"/>
      <c r="Q70" s="55"/>
      <c r="R70" s="52"/>
      <c r="S70" s="172" t="str">
        <f t="shared" si="11"/>
        <v/>
      </c>
      <c r="T70" s="53">
        <v>1</v>
      </c>
      <c r="U70" s="125"/>
    </row>
    <row r="71" spans="1:21" ht="13" customHeight="1">
      <c r="A71" s="50"/>
      <c r="B71" s="57" t="s">
        <v>128</v>
      </c>
      <c r="C71" s="51"/>
      <c r="D71" s="51"/>
      <c r="E71" s="51"/>
      <c r="F71" s="51"/>
      <c r="G71" s="57" t="str">
        <f t="shared" si="6"/>
        <v/>
      </c>
      <c r="H71" s="122"/>
      <c r="I71" s="172" t="str">
        <f t="shared" si="7"/>
        <v/>
      </c>
      <c r="J71" s="51"/>
      <c r="K71" s="51"/>
      <c r="L71" s="172" t="str">
        <f t="shared" si="8"/>
        <v/>
      </c>
      <c r="M71" s="174" t="str">
        <f t="shared" si="9"/>
        <v/>
      </c>
      <c r="N71" s="172" t="str">
        <f t="shared" si="10"/>
        <v/>
      </c>
      <c r="O71" s="50"/>
      <c r="P71" s="50"/>
      <c r="Q71" s="55"/>
      <c r="R71" s="52"/>
      <c r="S71" s="172" t="str">
        <f t="shared" si="11"/>
        <v/>
      </c>
      <c r="T71" s="53">
        <v>1</v>
      </c>
      <c r="U71" s="125"/>
    </row>
    <row r="72" spans="1:21" ht="13" customHeight="1">
      <c r="A72" s="50"/>
      <c r="B72" s="57" t="s">
        <v>128</v>
      </c>
      <c r="C72" s="51"/>
      <c r="D72" s="51"/>
      <c r="E72" s="51"/>
      <c r="F72" s="51"/>
      <c r="G72" s="57" t="str">
        <f t="shared" si="6"/>
        <v/>
      </c>
      <c r="H72" s="122"/>
      <c r="I72" s="172" t="str">
        <f t="shared" si="7"/>
        <v/>
      </c>
      <c r="J72" s="51"/>
      <c r="K72" s="51"/>
      <c r="L72" s="172" t="str">
        <f t="shared" si="8"/>
        <v/>
      </c>
      <c r="M72" s="174" t="str">
        <f t="shared" si="9"/>
        <v/>
      </c>
      <c r="N72" s="172" t="str">
        <f t="shared" si="10"/>
        <v/>
      </c>
      <c r="O72" s="50"/>
      <c r="P72" s="50"/>
      <c r="Q72" s="55"/>
      <c r="R72" s="52"/>
      <c r="S72" s="172" t="str">
        <f t="shared" si="11"/>
        <v/>
      </c>
      <c r="T72" s="53">
        <v>1</v>
      </c>
      <c r="U72" s="125"/>
    </row>
    <row r="73" spans="1:21" ht="13" customHeight="1">
      <c r="A73" s="50"/>
      <c r="B73" s="57" t="s">
        <v>128</v>
      </c>
      <c r="C73" s="51"/>
      <c r="D73" s="51"/>
      <c r="E73" s="51"/>
      <c r="F73" s="51"/>
      <c r="G73" s="57" t="str">
        <f t="shared" si="6"/>
        <v/>
      </c>
      <c r="H73" s="122"/>
      <c r="I73" s="172" t="str">
        <f t="shared" si="7"/>
        <v/>
      </c>
      <c r="J73" s="51"/>
      <c r="K73" s="51"/>
      <c r="L73" s="172" t="str">
        <f t="shared" si="8"/>
        <v/>
      </c>
      <c r="M73" s="174" t="str">
        <f t="shared" si="9"/>
        <v/>
      </c>
      <c r="N73" s="172" t="str">
        <f t="shared" si="10"/>
        <v/>
      </c>
      <c r="O73" s="50"/>
      <c r="P73" s="50"/>
      <c r="Q73" s="55"/>
      <c r="R73" s="52"/>
      <c r="S73" s="172" t="str">
        <f t="shared" si="11"/>
        <v/>
      </c>
      <c r="T73" s="53">
        <v>1</v>
      </c>
      <c r="U73" s="125"/>
    </row>
    <row r="74" spans="1:21" ht="13" customHeight="1">
      <c r="A74" s="50"/>
      <c r="B74" s="57" t="s">
        <v>128</v>
      </c>
      <c r="C74" s="51"/>
      <c r="D74" s="51"/>
      <c r="E74" s="51"/>
      <c r="F74" s="51"/>
      <c r="G74" s="57" t="str">
        <f t="shared" si="6"/>
        <v/>
      </c>
      <c r="H74" s="122"/>
      <c r="I74" s="172" t="str">
        <f t="shared" si="7"/>
        <v/>
      </c>
      <c r="J74" s="51"/>
      <c r="K74" s="51"/>
      <c r="L74" s="172" t="str">
        <f t="shared" si="8"/>
        <v/>
      </c>
      <c r="M74" s="174" t="str">
        <f t="shared" si="9"/>
        <v/>
      </c>
      <c r="N74" s="172" t="str">
        <f t="shared" si="10"/>
        <v/>
      </c>
      <c r="O74" s="50"/>
      <c r="P74" s="50"/>
      <c r="Q74" s="55"/>
      <c r="R74" s="52"/>
      <c r="S74" s="172" t="str">
        <f t="shared" si="11"/>
        <v/>
      </c>
      <c r="T74" s="53">
        <v>1</v>
      </c>
      <c r="U74" s="125"/>
    </row>
    <row r="75" spans="1:21" ht="13" customHeight="1">
      <c r="A75" s="50"/>
      <c r="B75" s="57" t="s">
        <v>128</v>
      </c>
      <c r="C75" s="51"/>
      <c r="D75" s="51"/>
      <c r="E75" s="51"/>
      <c r="F75" s="51"/>
      <c r="G75" s="57" t="str">
        <f t="shared" si="6"/>
        <v/>
      </c>
      <c r="H75" s="122"/>
      <c r="I75" s="172" t="str">
        <f t="shared" si="7"/>
        <v/>
      </c>
      <c r="J75" s="51"/>
      <c r="K75" s="51"/>
      <c r="L75" s="172" t="str">
        <f t="shared" si="8"/>
        <v/>
      </c>
      <c r="M75" s="174" t="str">
        <f t="shared" si="9"/>
        <v/>
      </c>
      <c r="N75" s="172" t="str">
        <f t="shared" si="10"/>
        <v/>
      </c>
      <c r="O75" s="50"/>
      <c r="P75" s="50"/>
      <c r="Q75" s="55"/>
      <c r="R75" s="52"/>
      <c r="S75" s="172" t="str">
        <f t="shared" si="11"/>
        <v/>
      </c>
      <c r="T75" s="53">
        <v>1</v>
      </c>
      <c r="U75" s="125"/>
    </row>
    <row r="76" spans="1:21" ht="13" customHeight="1">
      <c r="A76" s="50"/>
      <c r="B76" s="57" t="s">
        <v>128</v>
      </c>
      <c r="C76" s="51"/>
      <c r="D76" s="51"/>
      <c r="E76" s="51"/>
      <c r="F76" s="51"/>
      <c r="G76" s="57" t="str">
        <f t="shared" si="6"/>
        <v/>
      </c>
      <c r="H76" s="122"/>
      <c r="I76" s="172" t="str">
        <f t="shared" si="7"/>
        <v/>
      </c>
      <c r="J76" s="51"/>
      <c r="K76" s="51"/>
      <c r="L76" s="172" t="str">
        <f t="shared" si="8"/>
        <v/>
      </c>
      <c r="M76" s="174" t="str">
        <f t="shared" si="9"/>
        <v/>
      </c>
      <c r="N76" s="172" t="str">
        <f t="shared" si="10"/>
        <v/>
      </c>
      <c r="O76" s="50"/>
      <c r="P76" s="50"/>
      <c r="Q76" s="55"/>
      <c r="R76" s="52"/>
      <c r="S76" s="172" t="str">
        <f t="shared" si="11"/>
        <v/>
      </c>
      <c r="T76" s="53">
        <v>1</v>
      </c>
      <c r="U76" s="125"/>
    </row>
    <row r="77" spans="1:21" ht="13" customHeight="1">
      <c r="A77" s="50"/>
      <c r="B77" s="57" t="s">
        <v>128</v>
      </c>
      <c r="C77" s="51"/>
      <c r="D77" s="51"/>
      <c r="E77" s="51"/>
      <c r="F77" s="51"/>
      <c r="G77" s="57" t="str">
        <f t="shared" si="6"/>
        <v/>
      </c>
      <c r="H77" s="122"/>
      <c r="I77" s="172" t="str">
        <f t="shared" si="7"/>
        <v/>
      </c>
      <c r="J77" s="51"/>
      <c r="K77" s="51"/>
      <c r="L77" s="172" t="str">
        <f t="shared" si="8"/>
        <v/>
      </c>
      <c r="M77" s="174" t="str">
        <f t="shared" si="9"/>
        <v/>
      </c>
      <c r="N77" s="172" t="str">
        <f t="shared" si="10"/>
        <v/>
      </c>
      <c r="O77" s="50"/>
      <c r="P77" s="50"/>
      <c r="Q77" s="55"/>
      <c r="R77" s="52"/>
      <c r="S77" s="172" t="str">
        <f t="shared" si="11"/>
        <v/>
      </c>
      <c r="T77" s="53">
        <v>1</v>
      </c>
      <c r="U77" s="125"/>
    </row>
    <row r="78" spans="1:21" ht="13" customHeight="1">
      <c r="A78" s="50"/>
      <c r="B78" s="57" t="s">
        <v>128</v>
      </c>
      <c r="C78" s="51"/>
      <c r="D78" s="51"/>
      <c r="E78" s="51"/>
      <c r="F78" s="51"/>
      <c r="G78" s="57" t="str">
        <f t="shared" si="6"/>
        <v/>
      </c>
      <c r="H78" s="122"/>
      <c r="I78" s="172" t="str">
        <f t="shared" si="7"/>
        <v/>
      </c>
      <c r="J78" s="51"/>
      <c r="K78" s="51"/>
      <c r="L78" s="172" t="str">
        <f t="shared" si="8"/>
        <v/>
      </c>
      <c r="M78" s="174" t="str">
        <f t="shared" si="9"/>
        <v/>
      </c>
      <c r="N78" s="172" t="str">
        <f t="shared" si="10"/>
        <v/>
      </c>
      <c r="O78" s="50"/>
      <c r="P78" s="50"/>
      <c r="Q78" s="55"/>
      <c r="R78" s="52"/>
      <c r="S78" s="172" t="str">
        <f t="shared" si="11"/>
        <v/>
      </c>
      <c r="T78" s="53">
        <v>1</v>
      </c>
      <c r="U78" s="125"/>
    </row>
    <row r="79" spans="1:21" ht="13" customHeight="1">
      <c r="A79" s="50"/>
      <c r="B79" s="57" t="s">
        <v>128</v>
      </c>
      <c r="C79" s="51"/>
      <c r="D79" s="51"/>
      <c r="E79" s="51"/>
      <c r="F79" s="51"/>
      <c r="G79" s="57" t="str">
        <f t="shared" si="6"/>
        <v/>
      </c>
      <c r="H79" s="122"/>
      <c r="I79" s="172" t="str">
        <f t="shared" si="7"/>
        <v/>
      </c>
      <c r="J79" s="51"/>
      <c r="K79" s="51"/>
      <c r="L79" s="172" t="str">
        <f t="shared" si="8"/>
        <v/>
      </c>
      <c r="M79" s="174" t="str">
        <f t="shared" si="9"/>
        <v/>
      </c>
      <c r="N79" s="172" t="str">
        <f t="shared" si="10"/>
        <v/>
      </c>
      <c r="O79" s="50"/>
      <c r="P79" s="50"/>
      <c r="Q79" s="55"/>
      <c r="R79" s="52"/>
      <c r="S79" s="172" t="str">
        <f t="shared" si="11"/>
        <v/>
      </c>
      <c r="T79" s="53">
        <v>1</v>
      </c>
      <c r="U79" s="125"/>
    </row>
    <row r="80" spans="1:21" ht="13" customHeight="1">
      <c r="A80" s="50"/>
      <c r="B80" s="57" t="s">
        <v>128</v>
      </c>
      <c r="C80" s="51"/>
      <c r="D80" s="51"/>
      <c r="E80" s="51"/>
      <c r="F80" s="51"/>
      <c r="G80" s="57" t="str">
        <f t="shared" si="6"/>
        <v/>
      </c>
      <c r="H80" s="122"/>
      <c r="I80" s="172" t="str">
        <f t="shared" si="7"/>
        <v/>
      </c>
      <c r="J80" s="51"/>
      <c r="K80" s="51"/>
      <c r="L80" s="172" t="str">
        <f t="shared" si="8"/>
        <v/>
      </c>
      <c r="M80" s="174" t="str">
        <f t="shared" si="9"/>
        <v/>
      </c>
      <c r="N80" s="172" t="str">
        <f t="shared" si="10"/>
        <v/>
      </c>
      <c r="O80" s="50"/>
      <c r="P80" s="50"/>
      <c r="Q80" s="55"/>
      <c r="R80" s="52"/>
      <c r="S80" s="172" t="str">
        <f t="shared" si="11"/>
        <v/>
      </c>
      <c r="T80" s="53">
        <v>1</v>
      </c>
      <c r="U80" s="125"/>
    </row>
    <row r="81" spans="1:21" ht="13" customHeight="1">
      <c r="A81" s="50"/>
      <c r="B81" s="57" t="s">
        <v>128</v>
      </c>
      <c r="C81" s="51"/>
      <c r="D81" s="51"/>
      <c r="E81" s="51"/>
      <c r="F81" s="51"/>
      <c r="G81" s="57" t="str">
        <f t="shared" si="6"/>
        <v/>
      </c>
      <c r="H81" s="122"/>
      <c r="I81" s="172" t="str">
        <f t="shared" si="7"/>
        <v/>
      </c>
      <c r="J81" s="51"/>
      <c r="K81" s="51"/>
      <c r="L81" s="172" t="str">
        <f t="shared" si="8"/>
        <v/>
      </c>
      <c r="M81" s="174" t="str">
        <f t="shared" si="9"/>
        <v/>
      </c>
      <c r="N81" s="172" t="str">
        <f t="shared" si="10"/>
        <v/>
      </c>
      <c r="O81" s="50"/>
      <c r="P81" s="50"/>
      <c r="Q81" s="55"/>
      <c r="R81" s="52"/>
      <c r="S81" s="172" t="str">
        <f t="shared" si="11"/>
        <v/>
      </c>
      <c r="T81" s="53">
        <v>1</v>
      </c>
      <c r="U81" s="125"/>
    </row>
    <row r="82" spans="1:21" ht="13" customHeight="1">
      <c r="A82" s="50"/>
      <c r="B82" s="57" t="s">
        <v>128</v>
      </c>
      <c r="C82" s="51"/>
      <c r="D82" s="51"/>
      <c r="E82" s="51"/>
      <c r="F82" s="51"/>
      <c r="G82" s="57" t="str">
        <f t="shared" si="6"/>
        <v/>
      </c>
      <c r="H82" s="122"/>
      <c r="I82" s="172" t="str">
        <f t="shared" si="7"/>
        <v/>
      </c>
      <c r="J82" s="51"/>
      <c r="K82" s="51"/>
      <c r="L82" s="172" t="str">
        <f t="shared" si="8"/>
        <v/>
      </c>
      <c r="M82" s="174" t="str">
        <f t="shared" si="9"/>
        <v/>
      </c>
      <c r="N82" s="172" t="str">
        <f t="shared" si="10"/>
        <v/>
      </c>
      <c r="O82" s="50"/>
      <c r="P82" s="50"/>
      <c r="Q82" s="55"/>
      <c r="R82" s="52"/>
      <c r="S82" s="172" t="str">
        <f t="shared" si="11"/>
        <v/>
      </c>
      <c r="T82" s="53">
        <v>1</v>
      </c>
      <c r="U82" s="125"/>
    </row>
    <row r="83" spans="1:21" ht="13" customHeight="1">
      <c r="A83" s="50"/>
      <c r="B83" s="57" t="s">
        <v>128</v>
      </c>
      <c r="C83" s="51"/>
      <c r="D83" s="51"/>
      <c r="E83" s="51"/>
      <c r="F83" s="51"/>
      <c r="G83" s="57" t="str">
        <f t="shared" si="6"/>
        <v/>
      </c>
      <c r="H83" s="122"/>
      <c r="I83" s="172" t="str">
        <f t="shared" si="7"/>
        <v/>
      </c>
      <c r="J83" s="51"/>
      <c r="K83" s="51"/>
      <c r="L83" s="172" t="str">
        <f t="shared" si="8"/>
        <v/>
      </c>
      <c r="M83" s="174" t="str">
        <f t="shared" si="9"/>
        <v/>
      </c>
      <c r="N83" s="172" t="str">
        <f t="shared" si="10"/>
        <v/>
      </c>
      <c r="O83" s="50"/>
      <c r="P83" s="50"/>
      <c r="Q83" s="55"/>
      <c r="R83" s="52"/>
      <c r="S83" s="172" t="str">
        <f t="shared" si="11"/>
        <v/>
      </c>
      <c r="T83" s="53">
        <v>1</v>
      </c>
      <c r="U83" s="125"/>
    </row>
    <row r="84" spans="1:21" ht="13" customHeight="1">
      <c r="A84" s="50"/>
      <c r="B84" s="57" t="s">
        <v>128</v>
      </c>
      <c r="C84" s="51"/>
      <c r="D84" s="51"/>
      <c r="E84" s="51"/>
      <c r="F84" s="51"/>
      <c r="G84" s="57" t="str">
        <f t="shared" si="6"/>
        <v/>
      </c>
      <c r="H84" s="122"/>
      <c r="I84" s="172" t="str">
        <f t="shared" si="7"/>
        <v/>
      </c>
      <c r="J84" s="51"/>
      <c r="K84" s="51"/>
      <c r="L84" s="172" t="str">
        <f t="shared" si="8"/>
        <v/>
      </c>
      <c r="M84" s="174" t="str">
        <f t="shared" si="9"/>
        <v/>
      </c>
      <c r="N84" s="172" t="str">
        <f t="shared" si="10"/>
        <v/>
      </c>
      <c r="O84" s="50"/>
      <c r="P84" s="50"/>
      <c r="Q84" s="55"/>
      <c r="R84" s="52"/>
      <c r="S84" s="172" t="str">
        <f t="shared" si="11"/>
        <v/>
      </c>
      <c r="T84" s="53">
        <v>1</v>
      </c>
      <c r="U84" s="125"/>
    </row>
    <row r="85" spans="1:21" ht="13" customHeight="1">
      <c r="A85" s="50"/>
      <c r="B85" s="57" t="s">
        <v>128</v>
      </c>
      <c r="C85" s="51"/>
      <c r="D85" s="51"/>
      <c r="E85" s="51"/>
      <c r="F85" s="51"/>
      <c r="G85" s="57" t="str">
        <f t="shared" si="6"/>
        <v/>
      </c>
      <c r="H85" s="122"/>
      <c r="I85" s="172" t="str">
        <f t="shared" si="7"/>
        <v/>
      </c>
      <c r="J85" s="51"/>
      <c r="K85" s="51"/>
      <c r="L85" s="172" t="str">
        <f t="shared" si="8"/>
        <v/>
      </c>
      <c r="M85" s="174" t="str">
        <f t="shared" si="9"/>
        <v/>
      </c>
      <c r="N85" s="172" t="str">
        <f t="shared" si="10"/>
        <v/>
      </c>
      <c r="O85" s="50"/>
      <c r="P85" s="50"/>
      <c r="Q85" s="55"/>
      <c r="R85" s="52"/>
      <c r="S85" s="172" t="str">
        <f t="shared" si="11"/>
        <v/>
      </c>
      <c r="T85" s="53">
        <v>1</v>
      </c>
      <c r="U85" s="125"/>
    </row>
    <row r="86" spans="1:21" ht="13" customHeight="1">
      <c r="A86" s="50"/>
      <c r="B86" s="57" t="s">
        <v>128</v>
      </c>
      <c r="C86" s="51"/>
      <c r="D86" s="51"/>
      <c r="E86" s="51"/>
      <c r="F86" s="51"/>
      <c r="G86" s="57" t="str">
        <f t="shared" si="6"/>
        <v/>
      </c>
      <c r="H86" s="122"/>
      <c r="I86" s="172" t="str">
        <f t="shared" si="7"/>
        <v/>
      </c>
      <c r="J86" s="51"/>
      <c r="K86" s="51"/>
      <c r="L86" s="172" t="str">
        <f t="shared" si="8"/>
        <v/>
      </c>
      <c r="M86" s="174" t="str">
        <f t="shared" si="9"/>
        <v/>
      </c>
      <c r="N86" s="172" t="str">
        <f t="shared" si="10"/>
        <v/>
      </c>
      <c r="O86" s="50"/>
      <c r="P86" s="50"/>
      <c r="Q86" s="55"/>
      <c r="R86" s="52"/>
      <c r="S86" s="172" t="str">
        <f t="shared" si="11"/>
        <v/>
      </c>
      <c r="T86" s="53">
        <v>1</v>
      </c>
      <c r="U86" s="125"/>
    </row>
    <row r="87" spans="1:21" ht="13" customHeight="1">
      <c r="A87" s="50"/>
      <c r="B87" s="57" t="s">
        <v>128</v>
      </c>
      <c r="C87" s="51"/>
      <c r="D87" s="51"/>
      <c r="E87" s="51"/>
      <c r="F87" s="51"/>
      <c r="G87" s="57" t="str">
        <f t="shared" si="6"/>
        <v/>
      </c>
      <c r="H87" s="122"/>
      <c r="I87" s="172" t="str">
        <f t="shared" si="7"/>
        <v/>
      </c>
      <c r="J87" s="51"/>
      <c r="K87" s="51"/>
      <c r="L87" s="172" t="str">
        <f t="shared" si="8"/>
        <v/>
      </c>
      <c r="M87" s="174" t="str">
        <f t="shared" si="9"/>
        <v/>
      </c>
      <c r="N87" s="172" t="str">
        <f t="shared" si="10"/>
        <v/>
      </c>
      <c r="O87" s="50"/>
      <c r="P87" s="50"/>
      <c r="Q87" s="55"/>
      <c r="R87" s="52"/>
      <c r="S87" s="172" t="str">
        <f t="shared" si="11"/>
        <v/>
      </c>
      <c r="T87" s="53">
        <v>1</v>
      </c>
      <c r="U87" s="125"/>
    </row>
    <row r="88" spans="1:21" ht="13" customHeight="1">
      <c r="A88" s="50"/>
      <c r="B88" s="57" t="s">
        <v>128</v>
      </c>
      <c r="C88" s="51"/>
      <c r="D88" s="51"/>
      <c r="E88" s="51"/>
      <c r="F88" s="51"/>
      <c r="G88" s="57" t="str">
        <f t="shared" si="6"/>
        <v/>
      </c>
      <c r="H88" s="122"/>
      <c r="I88" s="172" t="str">
        <f t="shared" si="7"/>
        <v/>
      </c>
      <c r="J88" s="51"/>
      <c r="K88" s="51"/>
      <c r="L88" s="172" t="str">
        <f t="shared" si="8"/>
        <v/>
      </c>
      <c r="M88" s="174" t="str">
        <f t="shared" si="9"/>
        <v/>
      </c>
      <c r="N88" s="172" t="str">
        <f t="shared" si="10"/>
        <v/>
      </c>
      <c r="O88" s="50"/>
      <c r="P88" s="50"/>
      <c r="Q88" s="55"/>
      <c r="R88" s="52"/>
      <c r="S88" s="172" t="str">
        <f t="shared" si="11"/>
        <v/>
      </c>
      <c r="T88" s="53">
        <v>1</v>
      </c>
      <c r="U88" s="125"/>
    </row>
    <row r="89" spans="1:21" ht="13" customHeight="1">
      <c r="A89" s="50"/>
      <c r="B89" s="57" t="s">
        <v>128</v>
      </c>
      <c r="C89" s="51"/>
      <c r="D89" s="51"/>
      <c r="E89" s="51"/>
      <c r="F89" s="51"/>
      <c r="G89" s="57" t="str">
        <f t="shared" si="6"/>
        <v/>
      </c>
      <c r="H89" s="122"/>
      <c r="I89" s="172" t="str">
        <f t="shared" si="7"/>
        <v/>
      </c>
      <c r="J89" s="51"/>
      <c r="K89" s="51"/>
      <c r="L89" s="172" t="str">
        <f t="shared" si="8"/>
        <v/>
      </c>
      <c r="M89" s="174" t="str">
        <f t="shared" si="9"/>
        <v/>
      </c>
      <c r="N89" s="172" t="str">
        <f t="shared" si="10"/>
        <v/>
      </c>
      <c r="O89" s="50"/>
      <c r="P89" s="50"/>
      <c r="Q89" s="55"/>
      <c r="R89" s="52"/>
      <c r="S89" s="172" t="str">
        <f t="shared" si="11"/>
        <v/>
      </c>
      <c r="T89" s="53">
        <v>1</v>
      </c>
      <c r="U89" s="125"/>
    </row>
    <row r="90" spans="1:21" ht="13" customHeight="1">
      <c r="A90" s="50"/>
      <c r="B90" s="57" t="s">
        <v>128</v>
      </c>
      <c r="C90" s="51"/>
      <c r="D90" s="51"/>
      <c r="E90" s="51"/>
      <c r="F90" s="51"/>
      <c r="G90" s="57" t="str">
        <f t="shared" si="6"/>
        <v/>
      </c>
      <c r="H90" s="122"/>
      <c r="I90" s="172" t="str">
        <f t="shared" si="7"/>
        <v/>
      </c>
      <c r="J90" s="51"/>
      <c r="K90" s="51"/>
      <c r="L90" s="172" t="str">
        <f t="shared" si="8"/>
        <v/>
      </c>
      <c r="M90" s="174" t="str">
        <f t="shared" si="9"/>
        <v/>
      </c>
      <c r="N90" s="172" t="str">
        <f t="shared" si="10"/>
        <v/>
      </c>
      <c r="O90" s="50"/>
      <c r="P90" s="50"/>
      <c r="Q90" s="55"/>
      <c r="R90" s="52"/>
      <c r="S90" s="172" t="str">
        <f t="shared" si="11"/>
        <v/>
      </c>
      <c r="T90" s="53">
        <v>1</v>
      </c>
      <c r="U90" s="125"/>
    </row>
    <row r="91" spans="1:21" ht="13" customHeight="1">
      <c r="A91" s="50"/>
      <c r="B91" s="57" t="s">
        <v>128</v>
      </c>
      <c r="C91" s="51"/>
      <c r="D91" s="51"/>
      <c r="E91" s="51"/>
      <c r="F91" s="51"/>
      <c r="G91" s="57" t="str">
        <f t="shared" si="6"/>
        <v/>
      </c>
      <c r="H91" s="122"/>
      <c r="I91" s="172" t="str">
        <f t="shared" si="7"/>
        <v/>
      </c>
      <c r="J91" s="51"/>
      <c r="K91" s="51"/>
      <c r="L91" s="172" t="str">
        <f t="shared" si="8"/>
        <v/>
      </c>
      <c r="M91" s="174" t="str">
        <f t="shared" si="9"/>
        <v/>
      </c>
      <c r="N91" s="172" t="str">
        <f t="shared" si="10"/>
        <v/>
      </c>
      <c r="O91" s="50"/>
      <c r="P91" s="50"/>
      <c r="Q91" s="55"/>
      <c r="R91" s="52"/>
      <c r="S91" s="172" t="str">
        <f t="shared" si="11"/>
        <v/>
      </c>
      <c r="T91" s="53">
        <v>1</v>
      </c>
      <c r="U91" s="125"/>
    </row>
    <row r="92" spans="1:21" ht="13" customHeight="1">
      <c r="A92" s="50"/>
      <c r="B92" s="57" t="s">
        <v>128</v>
      </c>
      <c r="C92" s="51"/>
      <c r="D92" s="51"/>
      <c r="E92" s="51"/>
      <c r="F92" s="51"/>
      <c r="G92" s="57" t="str">
        <f t="shared" si="6"/>
        <v/>
      </c>
      <c r="H92" s="122"/>
      <c r="I92" s="172" t="str">
        <f t="shared" si="7"/>
        <v/>
      </c>
      <c r="J92" s="51"/>
      <c r="K92" s="51"/>
      <c r="L92" s="172" t="str">
        <f t="shared" si="8"/>
        <v/>
      </c>
      <c r="M92" s="174" t="str">
        <f t="shared" si="9"/>
        <v/>
      </c>
      <c r="N92" s="172" t="str">
        <f t="shared" si="10"/>
        <v/>
      </c>
      <c r="O92" s="50"/>
      <c r="P92" s="50"/>
      <c r="Q92" s="55"/>
      <c r="R92" s="52"/>
      <c r="S92" s="172" t="str">
        <f t="shared" si="11"/>
        <v/>
      </c>
      <c r="T92" s="53">
        <v>1</v>
      </c>
      <c r="U92" s="125"/>
    </row>
    <row r="93" spans="1:21" ht="13" customHeight="1">
      <c r="A93" s="50"/>
      <c r="B93" s="57" t="s">
        <v>128</v>
      </c>
      <c r="C93" s="51"/>
      <c r="D93" s="51"/>
      <c r="E93" s="51"/>
      <c r="F93" s="51"/>
      <c r="G93" s="57" t="str">
        <f t="shared" si="6"/>
        <v/>
      </c>
      <c r="H93" s="122"/>
      <c r="I93" s="172" t="str">
        <f t="shared" si="7"/>
        <v/>
      </c>
      <c r="J93" s="51"/>
      <c r="K93" s="51"/>
      <c r="L93" s="172" t="str">
        <f t="shared" si="8"/>
        <v/>
      </c>
      <c r="M93" s="174" t="str">
        <f t="shared" si="9"/>
        <v/>
      </c>
      <c r="N93" s="172" t="str">
        <f t="shared" si="10"/>
        <v/>
      </c>
      <c r="O93" s="50"/>
      <c r="P93" s="50"/>
      <c r="Q93" s="55"/>
      <c r="R93" s="52"/>
      <c r="S93" s="172" t="str">
        <f t="shared" si="11"/>
        <v/>
      </c>
      <c r="T93" s="53">
        <v>1</v>
      </c>
      <c r="U93" s="125"/>
    </row>
    <row r="94" spans="1:21" ht="13" customHeight="1">
      <c r="A94" s="50"/>
      <c r="B94" s="57" t="s">
        <v>128</v>
      </c>
      <c r="C94" s="51"/>
      <c r="D94" s="51"/>
      <c r="E94" s="51"/>
      <c r="F94" s="51"/>
      <c r="G94" s="57" t="str">
        <f t="shared" si="6"/>
        <v/>
      </c>
      <c r="H94" s="122"/>
      <c r="I94" s="172" t="str">
        <f t="shared" si="7"/>
        <v/>
      </c>
      <c r="J94" s="51"/>
      <c r="K94" s="51"/>
      <c r="L94" s="172" t="str">
        <f t="shared" si="8"/>
        <v/>
      </c>
      <c r="M94" s="174" t="str">
        <f t="shared" si="9"/>
        <v/>
      </c>
      <c r="N94" s="172" t="str">
        <f t="shared" si="10"/>
        <v/>
      </c>
      <c r="O94" s="50"/>
      <c r="P94" s="50"/>
      <c r="Q94" s="55"/>
      <c r="R94" s="52"/>
      <c r="S94" s="172" t="str">
        <f t="shared" si="11"/>
        <v/>
      </c>
      <c r="T94" s="53">
        <v>1</v>
      </c>
      <c r="U94" s="125"/>
    </row>
    <row r="95" spans="1:21" ht="13" customHeight="1">
      <c r="A95" s="50"/>
      <c r="B95" s="57" t="s">
        <v>128</v>
      </c>
      <c r="C95" s="51"/>
      <c r="D95" s="51"/>
      <c r="E95" s="51"/>
      <c r="F95" s="51"/>
      <c r="G95" s="57" t="str">
        <f t="shared" si="6"/>
        <v/>
      </c>
      <c r="H95" s="122"/>
      <c r="I95" s="172" t="str">
        <f t="shared" si="7"/>
        <v/>
      </c>
      <c r="J95" s="51"/>
      <c r="K95" s="51"/>
      <c r="L95" s="172" t="str">
        <f t="shared" si="8"/>
        <v/>
      </c>
      <c r="M95" s="174" t="str">
        <f t="shared" si="9"/>
        <v/>
      </c>
      <c r="N95" s="172" t="str">
        <f t="shared" si="10"/>
        <v/>
      </c>
      <c r="O95" s="50"/>
      <c r="P95" s="50"/>
      <c r="Q95" s="55"/>
      <c r="R95" s="52"/>
      <c r="S95" s="172" t="str">
        <f t="shared" si="11"/>
        <v/>
      </c>
      <c r="T95" s="53">
        <v>1</v>
      </c>
      <c r="U95" s="125"/>
    </row>
    <row r="96" spans="1:21" ht="13" customHeight="1">
      <c r="A96" s="50"/>
      <c r="B96" s="57" t="s">
        <v>128</v>
      </c>
      <c r="C96" s="51"/>
      <c r="D96" s="51"/>
      <c r="E96" s="51"/>
      <c r="F96" s="51"/>
      <c r="G96" s="57" t="str">
        <f t="shared" si="6"/>
        <v/>
      </c>
      <c r="H96" s="122"/>
      <c r="I96" s="172" t="str">
        <f t="shared" si="7"/>
        <v/>
      </c>
      <c r="J96" s="51"/>
      <c r="K96" s="51"/>
      <c r="L96" s="172" t="str">
        <f t="shared" si="8"/>
        <v/>
      </c>
      <c r="M96" s="174" t="str">
        <f t="shared" si="9"/>
        <v/>
      </c>
      <c r="N96" s="172" t="str">
        <f t="shared" si="10"/>
        <v/>
      </c>
      <c r="O96" s="50"/>
      <c r="P96" s="50"/>
      <c r="Q96" s="55"/>
      <c r="R96" s="52"/>
      <c r="S96" s="172" t="str">
        <f t="shared" si="11"/>
        <v/>
      </c>
      <c r="T96" s="53">
        <v>1</v>
      </c>
      <c r="U96" s="125"/>
    </row>
    <row r="97" spans="1:21" ht="13" customHeight="1">
      <c r="A97" s="50"/>
      <c r="B97" s="57" t="s">
        <v>128</v>
      </c>
      <c r="C97" s="51"/>
      <c r="D97" s="51"/>
      <c r="E97" s="51"/>
      <c r="F97" s="51"/>
      <c r="G97" s="57" t="str">
        <f t="shared" si="6"/>
        <v/>
      </c>
      <c r="H97" s="122"/>
      <c r="I97" s="172" t="str">
        <f t="shared" si="7"/>
        <v/>
      </c>
      <c r="J97" s="51"/>
      <c r="K97" s="51"/>
      <c r="L97" s="172" t="str">
        <f t="shared" si="8"/>
        <v/>
      </c>
      <c r="M97" s="174" t="str">
        <f t="shared" si="9"/>
        <v/>
      </c>
      <c r="N97" s="172" t="str">
        <f t="shared" si="10"/>
        <v/>
      </c>
      <c r="O97" s="50"/>
      <c r="P97" s="50"/>
      <c r="Q97" s="55"/>
      <c r="R97" s="52"/>
      <c r="S97" s="172" t="str">
        <f t="shared" si="11"/>
        <v/>
      </c>
      <c r="T97" s="53">
        <v>1</v>
      </c>
      <c r="U97" s="125"/>
    </row>
    <row r="98" spans="1:21" ht="13" customHeight="1">
      <c r="A98" s="50"/>
      <c r="B98" s="57" t="s">
        <v>128</v>
      </c>
      <c r="C98" s="51"/>
      <c r="D98" s="51"/>
      <c r="E98" s="51"/>
      <c r="F98" s="51"/>
      <c r="G98" s="57" t="str">
        <f t="shared" si="6"/>
        <v/>
      </c>
      <c r="H98" s="122"/>
      <c r="I98" s="172" t="str">
        <f t="shared" si="7"/>
        <v/>
      </c>
      <c r="J98" s="51"/>
      <c r="K98" s="51"/>
      <c r="L98" s="172" t="str">
        <f t="shared" si="8"/>
        <v/>
      </c>
      <c r="M98" s="174" t="str">
        <f t="shared" si="9"/>
        <v/>
      </c>
      <c r="N98" s="172" t="str">
        <f t="shared" si="10"/>
        <v/>
      </c>
      <c r="O98" s="50"/>
      <c r="P98" s="50"/>
      <c r="Q98" s="55"/>
      <c r="R98" s="52"/>
      <c r="S98" s="172" t="str">
        <f t="shared" si="11"/>
        <v/>
      </c>
      <c r="T98" s="53">
        <v>1</v>
      </c>
      <c r="U98" s="125"/>
    </row>
    <row r="99" spans="1:21" ht="13" customHeight="1">
      <c r="A99" s="50"/>
      <c r="B99" s="57" t="s">
        <v>128</v>
      </c>
      <c r="C99" s="51"/>
      <c r="D99" s="51"/>
      <c r="E99" s="51"/>
      <c r="F99" s="51"/>
      <c r="G99" s="57" t="str">
        <f t="shared" si="6"/>
        <v/>
      </c>
      <c r="H99" s="122"/>
      <c r="I99" s="172" t="str">
        <f t="shared" si="7"/>
        <v/>
      </c>
      <c r="J99" s="51"/>
      <c r="K99" s="51"/>
      <c r="L99" s="172" t="str">
        <f t="shared" si="8"/>
        <v/>
      </c>
      <c r="M99" s="174" t="str">
        <f t="shared" si="9"/>
        <v/>
      </c>
      <c r="N99" s="172" t="str">
        <f t="shared" si="10"/>
        <v/>
      </c>
      <c r="O99" s="50"/>
      <c r="P99" s="50"/>
      <c r="Q99" s="55"/>
      <c r="R99" s="52"/>
      <c r="S99" s="172" t="str">
        <f t="shared" si="11"/>
        <v/>
      </c>
      <c r="T99" s="53">
        <v>1</v>
      </c>
      <c r="U99" s="125"/>
    </row>
    <row r="100" spans="1:21" ht="13" customHeight="1">
      <c r="A100" s="50"/>
      <c r="B100" s="57" t="s">
        <v>128</v>
      </c>
      <c r="C100" s="51"/>
      <c r="D100" s="51"/>
      <c r="E100" s="51"/>
      <c r="F100" s="51"/>
      <c r="G100" s="57" t="str">
        <f t="shared" si="6"/>
        <v/>
      </c>
      <c r="H100" s="122"/>
      <c r="I100" s="172" t="str">
        <f t="shared" si="7"/>
        <v/>
      </c>
      <c r="J100" s="51"/>
      <c r="K100" s="51"/>
      <c r="L100" s="172" t="str">
        <f t="shared" si="8"/>
        <v/>
      </c>
      <c r="M100" s="174" t="str">
        <f t="shared" si="9"/>
        <v/>
      </c>
      <c r="N100" s="172" t="str">
        <f t="shared" si="10"/>
        <v/>
      </c>
      <c r="O100" s="50"/>
      <c r="P100" s="50"/>
      <c r="Q100" s="55"/>
      <c r="R100" s="52"/>
      <c r="S100" s="172" t="str">
        <f t="shared" si="11"/>
        <v/>
      </c>
      <c r="T100" s="53">
        <v>1</v>
      </c>
      <c r="U100" s="125"/>
    </row>
    <row r="101" spans="1:21" ht="13" customHeight="1">
      <c r="A101" s="50"/>
      <c r="B101" s="57" t="s">
        <v>128</v>
      </c>
      <c r="C101" s="51"/>
      <c r="D101" s="51"/>
      <c r="E101" s="51"/>
      <c r="F101" s="51"/>
      <c r="G101" s="57" t="str">
        <f t="shared" si="6"/>
        <v/>
      </c>
      <c r="H101" s="122"/>
      <c r="I101" s="172" t="str">
        <f t="shared" si="7"/>
        <v/>
      </c>
      <c r="J101" s="51"/>
      <c r="K101" s="51"/>
      <c r="L101" s="172" t="str">
        <f t="shared" si="8"/>
        <v/>
      </c>
      <c r="M101" s="174" t="str">
        <f t="shared" si="9"/>
        <v/>
      </c>
      <c r="N101" s="172" t="str">
        <f t="shared" si="10"/>
        <v/>
      </c>
      <c r="O101" s="50"/>
      <c r="P101" s="50"/>
      <c r="Q101" s="55"/>
      <c r="R101" s="52"/>
      <c r="S101" s="172" t="str">
        <f t="shared" si="11"/>
        <v/>
      </c>
      <c r="T101" s="53">
        <v>1</v>
      </c>
      <c r="U101" s="125"/>
    </row>
    <row r="102" spans="1:21" ht="13" customHeight="1">
      <c r="A102" s="50"/>
      <c r="B102" s="57" t="s">
        <v>128</v>
      </c>
      <c r="C102" s="51"/>
      <c r="D102" s="51"/>
      <c r="E102" s="51"/>
      <c r="F102" s="51"/>
      <c r="G102" s="57" t="str">
        <f t="shared" si="6"/>
        <v/>
      </c>
      <c r="H102" s="122"/>
      <c r="I102" s="172" t="str">
        <f t="shared" si="7"/>
        <v/>
      </c>
      <c r="J102" s="51"/>
      <c r="K102" s="51"/>
      <c r="L102" s="172" t="str">
        <f t="shared" si="8"/>
        <v/>
      </c>
      <c r="M102" s="174" t="str">
        <f t="shared" si="9"/>
        <v/>
      </c>
      <c r="N102" s="172" t="str">
        <f t="shared" si="10"/>
        <v/>
      </c>
      <c r="O102" s="50"/>
      <c r="P102" s="50"/>
      <c r="Q102" s="55"/>
      <c r="R102" s="52"/>
      <c r="S102" s="172" t="str">
        <f t="shared" si="11"/>
        <v/>
      </c>
      <c r="T102" s="53">
        <v>1</v>
      </c>
      <c r="U102" s="125"/>
    </row>
    <row r="103" spans="1:21" ht="13" customHeight="1">
      <c r="A103" s="50"/>
      <c r="B103" s="57" t="s">
        <v>128</v>
      </c>
      <c r="C103" s="51"/>
      <c r="D103" s="51"/>
      <c r="E103" s="51"/>
      <c r="F103" s="51"/>
      <c r="G103" s="57" t="str">
        <f t="shared" si="6"/>
        <v/>
      </c>
      <c r="H103" s="122"/>
      <c r="I103" s="172" t="str">
        <f t="shared" si="7"/>
        <v/>
      </c>
      <c r="J103" s="51"/>
      <c r="K103" s="51"/>
      <c r="L103" s="172" t="str">
        <f t="shared" si="8"/>
        <v/>
      </c>
      <c r="M103" s="174" t="str">
        <f t="shared" si="9"/>
        <v/>
      </c>
      <c r="N103" s="172" t="str">
        <f t="shared" si="10"/>
        <v/>
      </c>
      <c r="O103" s="50"/>
      <c r="P103" s="50"/>
      <c r="Q103" s="55"/>
      <c r="R103" s="52"/>
      <c r="S103" s="172" t="str">
        <f t="shared" si="11"/>
        <v/>
      </c>
      <c r="T103" s="53">
        <v>1</v>
      </c>
      <c r="U103" s="125"/>
    </row>
    <row r="104" spans="1:21" ht="13" customHeight="1">
      <c r="A104" s="50"/>
      <c r="B104" s="57" t="s">
        <v>128</v>
      </c>
      <c r="C104" s="51"/>
      <c r="D104" s="51"/>
      <c r="E104" s="51"/>
      <c r="F104" s="51"/>
      <c r="G104" s="57" t="str">
        <f t="shared" si="6"/>
        <v/>
      </c>
      <c r="H104" s="122"/>
      <c r="I104" s="172" t="str">
        <f t="shared" si="7"/>
        <v/>
      </c>
      <c r="J104" s="51"/>
      <c r="K104" s="51"/>
      <c r="L104" s="172" t="str">
        <f t="shared" si="8"/>
        <v/>
      </c>
      <c r="M104" s="174" t="str">
        <f t="shared" si="9"/>
        <v/>
      </c>
      <c r="N104" s="172" t="str">
        <f t="shared" si="10"/>
        <v/>
      </c>
      <c r="O104" s="50"/>
      <c r="P104" s="50"/>
      <c r="Q104" s="55"/>
      <c r="R104" s="52"/>
      <c r="S104" s="172" t="str">
        <f t="shared" si="11"/>
        <v/>
      </c>
      <c r="T104" s="53">
        <v>1</v>
      </c>
      <c r="U104" s="125"/>
    </row>
    <row r="105" spans="1:21" ht="13" customHeight="1">
      <c r="A105" s="50"/>
      <c r="B105" s="57" t="s">
        <v>128</v>
      </c>
      <c r="C105" s="51"/>
      <c r="D105" s="51"/>
      <c r="E105" s="51"/>
      <c r="F105" s="51"/>
      <c r="G105" s="57" t="str">
        <f t="shared" si="6"/>
        <v/>
      </c>
      <c r="H105" s="122"/>
      <c r="I105" s="172" t="str">
        <f t="shared" si="7"/>
        <v/>
      </c>
      <c r="J105" s="51"/>
      <c r="K105" s="51"/>
      <c r="L105" s="172" t="str">
        <f t="shared" si="8"/>
        <v/>
      </c>
      <c r="M105" s="174" t="str">
        <f t="shared" si="9"/>
        <v/>
      </c>
      <c r="N105" s="172" t="str">
        <f t="shared" si="10"/>
        <v/>
      </c>
      <c r="O105" s="50"/>
      <c r="P105" s="50"/>
      <c r="Q105" s="55"/>
      <c r="R105" s="52"/>
      <c r="S105" s="172" t="str">
        <f t="shared" si="11"/>
        <v/>
      </c>
      <c r="T105" s="53">
        <v>1</v>
      </c>
      <c r="U105" s="125"/>
    </row>
    <row r="106" spans="1:21" ht="13" customHeight="1">
      <c r="A106" s="50"/>
      <c r="B106" s="57" t="s">
        <v>128</v>
      </c>
      <c r="C106" s="51"/>
      <c r="D106" s="51"/>
      <c r="E106" s="51"/>
      <c r="F106" s="51"/>
      <c r="G106" s="57" t="str">
        <f t="shared" si="6"/>
        <v/>
      </c>
      <c r="H106" s="122"/>
      <c r="I106" s="172" t="str">
        <f t="shared" si="7"/>
        <v/>
      </c>
      <c r="J106" s="51"/>
      <c r="K106" s="51"/>
      <c r="L106" s="172" t="str">
        <f t="shared" si="8"/>
        <v/>
      </c>
      <c r="M106" s="174" t="str">
        <f t="shared" si="9"/>
        <v/>
      </c>
      <c r="N106" s="172" t="str">
        <f t="shared" si="10"/>
        <v/>
      </c>
      <c r="O106" s="50"/>
      <c r="P106" s="50"/>
      <c r="Q106" s="55"/>
      <c r="R106" s="52"/>
      <c r="S106" s="172" t="str">
        <f t="shared" si="11"/>
        <v/>
      </c>
      <c r="T106" s="53">
        <v>1</v>
      </c>
      <c r="U106" s="125"/>
    </row>
    <row r="107" spans="1:21" ht="13" customHeight="1">
      <c r="A107" s="50"/>
      <c r="B107" s="57" t="s">
        <v>128</v>
      </c>
      <c r="C107" s="51"/>
      <c r="D107" s="51"/>
      <c r="E107" s="51"/>
      <c r="F107" s="51"/>
      <c r="G107" s="57" t="str">
        <f t="shared" si="6"/>
        <v/>
      </c>
      <c r="H107" s="122"/>
      <c r="I107" s="172" t="str">
        <f t="shared" si="7"/>
        <v/>
      </c>
      <c r="J107" s="51"/>
      <c r="K107" s="51"/>
      <c r="L107" s="172" t="str">
        <f t="shared" si="8"/>
        <v/>
      </c>
      <c r="M107" s="174" t="str">
        <f t="shared" si="9"/>
        <v/>
      </c>
      <c r="N107" s="172" t="str">
        <f t="shared" si="10"/>
        <v/>
      </c>
      <c r="O107" s="50"/>
      <c r="P107" s="50"/>
      <c r="Q107" s="55"/>
      <c r="R107" s="52"/>
      <c r="S107" s="172" t="str">
        <f t="shared" si="11"/>
        <v/>
      </c>
      <c r="T107" s="53">
        <v>1</v>
      </c>
      <c r="U107" s="125"/>
    </row>
    <row r="108" spans="1:21" ht="13" customHeight="1">
      <c r="A108" s="50"/>
      <c r="B108" s="57" t="s">
        <v>128</v>
      </c>
      <c r="C108" s="51"/>
      <c r="D108" s="51"/>
      <c r="E108" s="51"/>
      <c r="F108" s="51"/>
      <c r="G108" s="57" t="str">
        <f t="shared" si="6"/>
        <v/>
      </c>
      <c r="H108" s="122"/>
      <c r="I108" s="172" t="str">
        <f t="shared" si="7"/>
        <v/>
      </c>
      <c r="J108" s="51"/>
      <c r="K108" s="51"/>
      <c r="L108" s="172" t="str">
        <f t="shared" si="8"/>
        <v/>
      </c>
      <c r="M108" s="174" t="str">
        <f t="shared" si="9"/>
        <v/>
      </c>
      <c r="N108" s="172" t="str">
        <f t="shared" si="10"/>
        <v/>
      </c>
      <c r="O108" s="50"/>
      <c r="P108" s="50"/>
      <c r="Q108" s="55"/>
      <c r="R108" s="52"/>
      <c r="S108" s="172" t="str">
        <f t="shared" si="11"/>
        <v/>
      </c>
      <c r="T108" s="53">
        <v>1</v>
      </c>
      <c r="U108" s="125"/>
    </row>
    <row r="109" spans="1:21" ht="13" customHeight="1">
      <c r="A109" s="50"/>
      <c r="B109" s="57" t="s">
        <v>128</v>
      </c>
      <c r="C109" s="51"/>
      <c r="D109" s="51"/>
      <c r="E109" s="51"/>
      <c r="F109" s="51"/>
      <c r="G109" s="57" t="str">
        <f t="shared" si="6"/>
        <v/>
      </c>
      <c r="H109" s="122"/>
      <c r="I109" s="172" t="str">
        <f t="shared" si="7"/>
        <v/>
      </c>
      <c r="J109" s="51"/>
      <c r="K109" s="51"/>
      <c r="L109" s="172" t="str">
        <f t="shared" si="8"/>
        <v/>
      </c>
      <c r="M109" s="174" t="str">
        <f t="shared" si="9"/>
        <v/>
      </c>
      <c r="N109" s="172" t="str">
        <f t="shared" si="10"/>
        <v/>
      </c>
      <c r="O109" s="50"/>
      <c r="P109" s="50"/>
      <c r="Q109" s="55"/>
      <c r="R109" s="52"/>
      <c r="S109" s="172" t="str">
        <f t="shared" si="11"/>
        <v/>
      </c>
      <c r="T109" s="53">
        <v>1</v>
      </c>
      <c r="U109" s="125"/>
    </row>
    <row r="110" spans="1:21" ht="13" customHeight="1">
      <c r="A110" s="50"/>
      <c r="B110" s="57" t="s">
        <v>128</v>
      </c>
      <c r="C110" s="51"/>
      <c r="D110" s="51"/>
      <c r="E110" s="51"/>
      <c r="F110" s="51"/>
      <c r="G110" s="57" t="str">
        <f t="shared" si="6"/>
        <v/>
      </c>
      <c r="H110" s="122"/>
      <c r="I110" s="172" t="str">
        <f t="shared" si="7"/>
        <v/>
      </c>
      <c r="J110" s="51"/>
      <c r="K110" s="51"/>
      <c r="L110" s="172" t="str">
        <f t="shared" si="8"/>
        <v/>
      </c>
      <c r="M110" s="174" t="str">
        <f t="shared" si="9"/>
        <v/>
      </c>
      <c r="N110" s="172" t="str">
        <f t="shared" si="10"/>
        <v/>
      </c>
      <c r="O110" s="50"/>
      <c r="P110" s="50"/>
      <c r="Q110" s="55"/>
      <c r="R110" s="52"/>
      <c r="S110" s="172" t="str">
        <f t="shared" si="11"/>
        <v/>
      </c>
      <c r="T110" s="53">
        <v>1</v>
      </c>
      <c r="U110" s="125"/>
    </row>
    <row r="111" spans="1:21" ht="13" customHeight="1">
      <c r="A111" s="50"/>
      <c r="B111" s="57" t="s">
        <v>128</v>
      </c>
      <c r="C111" s="51"/>
      <c r="D111" s="51"/>
      <c r="E111" s="51"/>
      <c r="F111" s="51"/>
      <c r="G111" s="57" t="str">
        <f t="shared" si="6"/>
        <v/>
      </c>
      <c r="H111" s="122"/>
      <c r="I111" s="172" t="str">
        <f t="shared" si="7"/>
        <v/>
      </c>
      <c r="J111" s="51"/>
      <c r="K111" s="51"/>
      <c r="L111" s="172" t="str">
        <f t="shared" si="8"/>
        <v/>
      </c>
      <c r="M111" s="174" t="str">
        <f t="shared" si="9"/>
        <v/>
      </c>
      <c r="N111" s="172" t="str">
        <f t="shared" si="10"/>
        <v/>
      </c>
      <c r="O111" s="50"/>
      <c r="P111" s="50"/>
      <c r="Q111" s="55"/>
      <c r="R111" s="52"/>
      <c r="S111" s="172" t="str">
        <f t="shared" si="11"/>
        <v/>
      </c>
      <c r="T111" s="53">
        <v>1</v>
      </c>
      <c r="U111" s="125"/>
    </row>
    <row r="112" spans="1:21" ht="13" customHeight="1">
      <c r="A112" s="50"/>
      <c r="B112" s="57" t="s">
        <v>128</v>
      </c>
      <c r="C112" s="51"/>
      <c r="D112" s="51"/>
      <c r="E112" s="51"/>
      <c r="F112" s="51"/>
      <c r="G112" s="57" t="str">
        <f t="shared" si="6"/>
        <v/>
      </c>
      <c r="H112" s="122"/>
      <c r="I112" s="172" t="str">
        <f t="shared" si="7"/>
        <v/>
      </c>
      <c r="J112" s="51"/>
      <c r="K112" s="51"/>
      <c r="L112" s="172" t="str">
        <f t="shared" si="8"/>
        <v/>
      </c>
      <c r="M112" s="174" t="str">
        <f t="shared" si="9"/>
        <v/>
      </c>
      <c r="N112" s="172" t="str">
        <f t="shared" si="10"/>
        <v/>
      </c>
      <c r="O112" s="50"/>
      <c r="P112" s="50"/>
      <c r="Q112" s="55"/>
      <c r="R112" s="52"/>
      <c r="S112" s="172" t="str">
        <f t="shared" si="11"/>
        <v/>
      </c>
      <c r="T112" s="53">
        <v>1</v>
      </c>
      <c r="U112" s="125"/>
    </row>
    <row r="113" spans="1:21" ht="13" customHeight="1">
      <c r="A113" s="50"/>
      <c r="B113" s="57" t="s">
        <v>128</v>
      </c>
      <c r="C113" s="51"/>
      <c r="D113" s="51"/>
      <c r="E113" s="51"/>
      <c r="F113" s="51"/>
      <c r="G113" s="57" t="str">
        <f t="shared" si="6"/>
        <v/>
      </c>
      <c r="H113" s="122"/>
      <c r="I113" s="172" t="str">
        <f t="shared" si="7"/>
        <v/>
      </c>
      <c r="J113" s="51"/>
      <c r="K113" s="51"/>
      <c r="L113" s="172" t="str">
        <f t="shared" si="8"/>
        <v/>
      </c>
      <c r="M113" s="174" t="str">
        <f t="shared" si="9"/>
        <v/>
      </c>
      <c r="N113" s="172" t="str">
        <f t="shared" si="10"/>
        <v/>
      </c>
      <c r="O113" s="50"/>
      <c r="P113" s="50"/>
      <c r="Q113" s="55"/>
      <c r="R113" s="52"/>
      <c r="S113" s="172" t="str">
        <f t="shared" si="11"/>
        <v/>
      </c>
      <c r="T113" s="53">
        <v>1</v>
      </c>
      <c r="U113" s="125"/>
    </row>
    <row r="114" spans="1:21" ht="13" customHeight="1">
      <c r="A114" s="50"/>
      <c r="B114" s="57" t="s">
        <v>128</v>
      </c>
      <c r="C114" s="51"/>
      <c r="D114" s="51"/>
      <c r="E114" s="51"/>
      <c r="F114" s="51"/>
      <c r="G114" s="57" t="str">
        <f t="shared" si="6"/>
        <v/>
      </c>
      <c r="H114" s="122"/>
      <c r="I114" s="172" t="str">
        <f t="shared" si="7"/>
        <v/>
      </c>
      <c r="J114" s="51"/>
      <c r="K114" s="51"/>
      <c r="L114" s="172" t="str">
        <f t="shared" si="8"/>
        <v/>
      </c>
      <c r="M114" s="174" t="str">
        <f t="shared" si="9"/>
        <v/>
      </c>
      <c r="N114" s="172" t="str">
        <f t="shared" si="10"/>
        <v/>
      </c>
      <c r="O114" s="50"/>
      <c r="P114" s="50"/>
      <c r="Q114" s="55"/>
      <c r="R114" s="52"/>
      <c r="S114" s="172" t="str">
        <f t="shared" si="11"/>
        <v/>
      </c>
      <c r="T114" s="53">
        <v>1</v>
      </c>
      <c r="U114" s="125"/>
    </row>
    <row r="115" spans="1:21" ht="13" customHeight="1">
      <c r="A115" s="50"/>
      <c r="B115" s="57" t="s">
        <v>128</v>
      </c>
      <c r="C115" s="51"/>
      <c r="D115" s="51"/>
      <c r="E115" s="51"/>
      <c r="F115" s="51"/>
      <c r="G115" s="57" t="str">
        <f t="shared" si="6"/>
        <v/>
      </c>
      <c r="H115" s="122"/>
      <c r="I115" s="172" t="str">
        <f t="shared" si="7"/>
        <v/>
      </c>
      <c r="J115" s="51"/>
      <c r="K115" s="51"/>
      <c r="L115" s="172" t="str">
        <f t="shared" si="8"/>
        <v/>
      </c>
      <c r="M115" s="174" t="str">
        <f t="shared" si="9"/>
        <v/>
      </c>
      <c r="N115" s="172" t="str">
        <f t="shared" si="10"/>
        <v/>
      </c>
      <c r="O115" s="50"/>
      <c r="P115" s="50"/>
      <c r="Q115" s="55"/>
      <c r="R115" s="52"/>
      <c r="S115" s="172" t="str">
        <f t="shared" si="11"/>
        <v/>
      </c>
      <c r="T115" s="53">
        <v>1</v>
      </c>
      <c r="U115" s="125"/>
    </row>
    <row r="116" spans="1:21" ht="13" customHeight="1">
      <c r="A116" s="50"/>
      <c r="B116" s="57" t="s">
        <v>128</v>
      </c>
      <c r="C116" s="51"/>
      <c r="D116" s="51"/>
      <c r="E116" s="51"/>
      <c r="F116" s="51"/>
      <c r="G116" s="57" t="str">
        <f t="shared" si="6"/>
        <v/>
      </c>
      <c r="H116" s="122"/>
      <c r="I116" s="172" t="str">
        <f t="shared" si="7"/>
        <v/>
      </c>
      <c r="J116" s="51"/>
      <c r="K116" s="51"/>
      <c r="L116" s="172" t="str">
        <f t="shared" si="8"/>
        <v/>
      </c>
      <c r="M116" s="174" t="str">
        <f t="shared" si="9"/>
        <v/>
      </c>
      <c r="N116" s="172" t="str">
        <f t="shared" si="10"/>
        <v/>
      </c>
      <c r="O116" s="50"/>
      <c r="P116" s="50"/>
      <c r="Q116" s="55"/>
      <c r="R116" s="52"/>
      <c r="S116" s="172" t="str">
        <f t="shared" si="11"/>
        <v/>
      </c>
      <c r="T116" s="53">
        <v>1</v>
      </c>
      <c r="U116" s="125"/>
    </row>
    <row r="117" spans="1:21" ht="13" customHeight="1">
      <c r="A117" s="50"/>
      <c r="B117" s="57" t="s">
        <v>128</v>
      </c>
      <c r="C117" s="51"/>
      <c r="D117" s="51"/>
      <c r="E117" s="51"/>
      <c r="F117" s="51"/>
      <c r="G117" s="57" t="str">
        <f t="shared" si="6"/>
        <v/>
      </c>
      <c r="H117" s="122"/>
      <c r="I117" s="172" t="str">
        <f t="shared" si="7"/>
        <v/>
      </c>
      <c r="J117" s="51"/>
      <c r="K117" s="51"/>
      <c r="L117" s="172" t="str">
        <f t="shared" si="8"/>
        <v/>
      </c>
      <c r="M117" s="174" t="str">
        <f t="shared" si="9"/>
        <v/>
      </c>
      <c r="N117" s="172" t="str">
        <f t="shared" si="10"/>
        <v/>
      </c>
      <c r="O117" s="50"/>
      <c r="P117" s="50"/>
      <c r="Q117" s="55"/>
      <c r="R117" s="52"/>
      <c r="S117" s="172" t="str">
        <f t="shared" si="11"/>
        <v/>
      </c>
      <c r="T117" s="53">
        <v>1</v>
      </c>
      <c r="U117" s="125"/>
    </row>
    <row r="118" spans="1:21" ht="13" customHeight="1">
      <c r="A118" s="50"/>
      <c r="B118" s="57" t="s">
        <v>128</v>
      </c>
      <c r="C118" s="51"/>
      <c r="D118" s="51"/>
      <c r="E118" s="51"/>
      <c r="F118" s="51"/>
      <c r="G118" s="57" t="str">
        <f t="shared" si="6"/>
        <v/>
      </c>
      <c r="H118" s="122"/>
      <c r="I118" s="172" t="str">
        <f t="shared" si="7"/>
        <v/>
      </c>
      <c r="J118" s="51"/>
      <c r="K118" s="51"/>
      <c r="L118" s="172" t="str">
        <f t="shared" si="8"/>
        <v/>
      </c>
      <c r="M118" s="174" t="str">
        <f t="shared" si="9"/>
        <v/>
      </c>
      <c r="N118" s="172" t="str">
        <f t="shared" si="10"/>
        <v/>
      </c>
      <c r="O118" s="50"/>
      <c r="P118" s="50"/>
      <c r="Q118" s="55"/>
      <c r="R118" s="52"/>
      <c r="S118" s="172" t="str">
        <f t="shared" si="11"/>
        <v/>
      </c>
      <c r="T118" s="53">
        <v>1</v>
      </c>
      <c r="U118" s="125"/>
    </row>
    <row r="119" spans="1:21" ht="13" customHeight="1">
      <c r="A119" s="50"/>
      <c r="B119" s="57" t="s">
        <v>128</v>
      </c>
      <c r="C119" s="51"/>
      <c r="D119" s="51"/>
      <c r="E119" s="51"/>
      <c r="F119" s="51"/>
      <c r="G119" s="57" t="str">
        <f t="shared" si="6"/>
        <v/>
      </c>
      <c r="H119" s="122"/>
      <c r="I119" s="172" t="str">
        <f t="shared" si="7"/>
        <v/>
      </c>
      <c r="J119" s="51"/>
      <c r="K119" s="51"/>
      <c r="L119" s="172" t="str">
        <f t="shared" si="8"/>
        <v/>
      </c>
      <c r="M119" s="174" t="str">
        <f t="shared" si="9"/>
        <v/>
      </c>
      <c r="N119" s="172" t="str">
        <f t="shared" si="10"/>
        <v/>
      </c>
      <c r="O119" s="50"/>
      <c r="P119" s="50"/>
      <c r="Q119" s="55"/>
      <c r="R119" s="52"/>
      <c r="S119" s="172" t="str">
        <f t="shared" si="11"/>
        <v/>
      </c>
      <c r="T119" s="53">
        <v>1</v>
      </c>
      <c r="U119" s="125"/>
    </row>
    <row r="120" spans="1:21" ht="13" customHeight="1">
      <c r="A120" s="50"/>
      <c r="B120" s="57" t="s">
        <v>128</v>
      </c>
      <c r="C120" s="51"/>
      <c r="D120" s="51"/>
      <c r="E120" s="51"/>
      <c r="F120" s="51"/>
      <c r="G120" s="57" t="str">
        <f t="shared" si="6"/>
        <v/>
      </c>
      <c r="H120" s="122"/>
      <c r="I120" s="172" t="str">
        <f t="shared" si="7"/>
        <v/>
      </c>
      <c r="J120" s="51"/>
      <c r="K120" s="51"/>
      <c r="L120" s="172" t="str">
        <f t="shared" si="8"/>
        <v/>
      </c>
      <c r="M120" s="174" t="str">
        <f t="shared" si="9"/>
        <v/>
      </c>
      <c r="N120" s="172" t="str">
        <f t="shared" si="10"/>
        <v/>
      </c>
      <c r="O120" s="50"/>
      <c r="P120" s="50"/>
      <c r="Q120" s="55"/>
      <c r="R120" s="52"/>
      <c r="S120" s="172" t="str">
        <f t="shared" si="11"/>
        <v/>
      </c>
      <c r="T120" s="53">
        <v>1</v>
      </c>
      <c r="U120" s="125"/>
    </row>
    <row r="121" spans="1:21" ht="13" customHeight="1">
      <c r="A121" s="50"/>
      <c r="B121" s="57" t="s">
        <v>128</v>
      </c>
      <c r="C121" s="51"/>
      <c r="D121" s="51"/>
      <c r="E121" s="51"/>
      <c r="F121" s="51"/>
      <c r="G121" s="57" t="str">
        <f t="shared" si="6"/>
        <v/>
      </c>
      <c r="H121" s="122"/>
      <c r="I121" s="172" t="str">
        <f t="shared" si="7"/>
        <v/>
      </c>
      <c r="J121" s="51"/>
      <c r="K121" s="51"/>
      <c r="L121" s="172" t="str">
        <f t="shared" si="8"/>
        <v/>
      </c>
      <c r="M121" s="174" t="str">
        <f t="shared" si="9"/>
        <v/>
      </c>
      <c r="N121" s="172" t="str">
        <f t="shared" si="10"/>
        <v/>
      </c>
      <c r="O121" s="50"/>
      <c r="P121" s="50"/>
      <c r="Q121" s="55"/>
      <c r="R121" s="52"/>
      <c r="S121" s="172" t="str">
        <f t="shared" si="11"/>
        <v/>
      </c>
      <c r="T121" s="53">
        <v>1</v>
      </c>
      <c r="U121" s="125"/>
    </row>
    <row r="122" spans="1:21" ht="13" customHeight="1">
      <c r="A122" s="50"/>
      <c r="B122" s="57" t="s">
        <v>128</v>
      </c>
      <c r="C122" s="51"/>
      <c r="D122" s="51"/>
      <c r="E122" s="51"/>
      <c r="F122" s="51"/>
      <c r="G122" s="57" t="str">
        <f t="shared" si="6"/>
        <v/>
      </c>
      <c r="H122" s="122"/>
      <c r="I122" s="172" t="str">
        <f t="shared" si="7"/>
        <v/>
      </c>
      <c r="J122" s="51"/>
      <c r="K122" s="51"/>
      <c r="L122" s="172" t="str">
        <f t="shared" si="8"/>
        <v/>
      </c>
      <c r="M122" s="174" t="str">
        <f t="shared" si="9"/>
        <v/>
      </c>
      <c r="N122" s="172" t="str">
        <f t="shared" si="10"/>
        <v/>
      </c>
      <c r="O122" s="50"/>
      <c r="P122" s="50"/>
      <c r="Q122" s="55"/>
      <c r="R122" s="52"/>
      <c r="S122" s="172" t="str">
        <f t="shared" si="11"/>
        <v/>
      </c>
      <c r="T122" s="53">
        <v>1</v>
      </c>
      <c r="U122" s="125"/>
    </row>
    <row r="123" spans="1:21" ht="13" customHeight="1">
      <c r="A123" s="50"/>
      <c r="B123" s="57" t="s">
        <v>128</v>
      </c>
      <c r="C123" s="51"/>
      <c r="D123" s="51"/>
      <c r="E123" s="51"/>
      <c r="F123" s="51"/>
      <c r="G123" s="57" t="str">
        <f t="shared" si="6"/>
        <v/>
      </c>
      <c r="H123" s="122"/>
      <c r="I123" s="172" t="str">
        <f t="shared" si="7"/>
        <v/>
      </c>
      <c r="J123" s="51"/>
      <c r="K123" s="51"/>
      <c r="L123" s="172" t="str">
        <f t="shared" si="8"/>
        <v/>
      </c>
      <c r="M123" s="174" t="str">
        <f t="shared" si="9"/>
        <v/>
      </c>
      <c r="N123" s="172" t="str">
        <f t="shared" si="10"/>
        <v/>
      </c>
      <c r="O123" s="50"/>
      <c r="P123" s="50"/>
      <c r="Q123" s="55"/>
      <c r="R123" s="52"/>
      <c r="S123" s="172" t="str">
        <f t="shared" si="11"/>
        <v/>
      </c>
      <c r="T123" s="53">
        <v>1</v>
      </c>
      <c r="U123" s="125"/>
    </row>
    <row r="124" spans="1:21" ht="13" customHeight="1">
      <c r="A124" s="50"/>
      <c r="B124" s="57" t="s">
        <v>128</v>
      </c>
      <c r="C124" s="51"/>
      <c r="D124" s="51"/>
      <c r="E124" s="51"/>
      <c r="F124" s="51"/>
      <c r="G124" s="57" t="str">
        <f t="shared" si="6"/>
        <v/>
      </c>
      <c r="H124" s="122"/>
      <c r="I124" s="172" t="str">
        <f t="shared" si="7"/>
        <v/>
      </c>
      <c r="J124" s="51"/>
      <c r="K124" s="51"/>
      <c r="L124" s="172" t="str">
        <f t="shared" si="8"/>
        <v/>
      </c>
      <c r="M124" s="174" t="str">
        <f t="shared" si="9"/>
        <v/>
      </c>
      <c r="N124" s="172" t="str">
        <f t="shared" si="10"/>
        <v/>
      </c>
      <c r="O124" s="50"/>
      <c r="P124" s="50"/>
      <c r="Q124" s="55"/>
      <c r="R124" s="52"/>
      <c r="S124" s="172" t="str">
        <f t="shared" si="11"/>
        <v/>
      </c>
      <c r="T124" s="53">
        <v>1</v>
      </c>
      <c r="U124" s="125"/>
    </row>
    <row r="125" spans="1:21" ht="13" customHeight="1">
      <c r="A125" s="50"/>
      <c r="B125" s="57" t="s">
        <v>128</v>
      </c>
      <c r="C125" s="51"/>
      <c r="D125" s="51"/>
      <c r="E125" s="51"/>
      <c r="F125" s="51"/>
      <c r="G125" s="57" t="str">
        <f t="shared" si="6"/>
        <v/>
      </c>
      <c r="H125" s="122"/>
      <c r="I125" s="172" t="str">
        <f t="shared" si="7"/>
        <v/>
      </c>
      <c r="J125" s="51"/>
      <c r="K125" s="51"/>
      <c r="L125" s="172" t="str">
        <f t="shared" si="8"/>
        <v/>
      </c>
      <c r="M125" s="174" t="str">
        <f t="shared" si="9"/>
        <v/>
      </c>
      <c r="N125" s="172" t="str">
        <f t="shared" si="10"/>
        <v/>
      </c>
      <c r="O125" s="50"/>
      <c r="P125" s="50"/>
      <c r="Q125" s="55"/>
      <c r="R125" s="52"/>
      <c r="S125" s="172" t="str">
        <f t="shared" si="11"/>
        <v/>
      </c>
      <c r="T125" s="53">
        <v>1</v>
      </c>
      <c r="U125" s="125"/>
    </row>
    <row r="126" spans="1:21" ht="13" customHeight="1">
      <c r="A126" s="50"/>
      <c r="B126" s="57" t="s">
        <v>128</v>
      </c>
      <c r="C126" s="51"/>
      <c r="D126" s="51"/>
      <c r="E126" s="51"/>
      <c r="F126" s="51"/>
      <c r="G126" s="57" t="str">
        <f t="shared" si="6"/>
        <v/>
      </c>
      <c r="H126" s="122"/>
      <c r="I126" s="172" t="str">
        <f t="shared" si="7"/>
        <v/>
      </c>
      <c r="J126" s="51"/>
      <c r="K126" s="51"/>
      <c r="L126" s="172" t="str">
        <f t="shared" si="8"/>
        <v/>
      </c>
      <c r="M126" s="174" t="str">
        <f t="shared" si="9"/>
        <v/>
      </c>
      <c r="N126" s="172" t="str">
        <f t="shared" si="10"/>
        <v/>
      </c>
      <c r="O126" s="50"/>
      <c r="P126" s="50"/>
      <c r="Q126" s="55"/>
      <c r="R126" s="52"/>
      <c r="S126" s="172" t="str">
        <f t="shared" si="11"/>
        <v/>
      </c>
      <c r="T126" s="53">
        <v>1</v>
      </c>
      <c r="U126" s="125"/>
    </row>
    <row r="127" spans="1:21" ht="13" customHeight="1">
      <c r="A127" s="50"/>
      <c r="B127" s="57" t="s">
        <v>128</v>
      </c>
      <c r="C127" s="51"/>
      <c r="D127" s="51"/>
      <c r="E127" s="51"/>
      <c r="F127" s="51"/>
      <c r="G127" s="57" t="str">
        <f t="shared" si="6"/>
        <v/>
      </c>
      <c r="H127" s="122"/>
      <c r="I127" s="172" t="str">
        <f t="shared" si="7"/>
        <v/>
      </c>
      <c r="J127" s="51"/>
      <c r="K127" s="51"/>
      <c r="L127" s="172" t="str">
        <f t="shared" si="8"/>
        <v/>
      </c>
      <c r="M127" s="174" t="str">
        <f t="shared" si="9"/>
        <v/>
      </c>
      <c r="N127" s="172" t="str">
        <f t="shared" si="10"/>
        <v/>
      </c>
      <c r="O127" s="50"/>
      <c r="P127" s="50"/>
      <c r="Q127" s="55"/>
      <c r="R127" s="52"/>
      <c r="S127" s="172" t="str">
        <f t="shared" si="11"/>
        <v/>
      </c>
      <c r="T127" s="53">
        <v>1</v>
      </c>
      <c r="U127" s="125"/>
    </row>
    <row r="128" spans="1:21" ht="13" customHeight="1">
      <c r="A128" s="50"/>
      <c r="B128" s="57" t="s">
        <v>128</v>
      </c>
      <c r="C128" s="51"/>
      <c r="D128" s="51"/>
      <c r="E128" s="51"/>
      <c r="F128" s="51"/>
      <c r="G128" s="57" t="str">
        <f t="shared" si="6"/>
        <v/>
      </c>
      <c r="H128" s="122"/>
      <c r="I128" s="172" t="str">
        <f t="shared" si="7"/>
        <v/>
      </c>
      <c r="J128" s="51"/>
      <c r="K128" s="51"/>
      <c r="L128" s="172" t="str">
        <f t="shared" si="8"/>
        <v/>
      </c>
      <c r="M128" s="174" t="str">
        <f t="shared" si="9"/>
        <v/>
      </c>
      <c r="N128" s="172" t="str">
        <f t="shared" si="10"/>
        <v/>
      </c>
      <c r="O128" s="50"/>
      <c r="P128" s="50"/>
      <c r="Q128" s="55"/>
      <c r="R128" s="52"/>
      <c r="S128" s="172" t="str">
        <f t="shared" si="11"/>
        <v/>
      </c>
      <c r="T128" s="53">
        <v>1</v>
      </c>
      <c r="U128" s="125"/>
    </row>
    <row r="129" spans="1:21" ht="13" customHeight="1">
      <c r="A129" s="50"/>
      <c r="B129" s="57" t="s">
        <v>128</v>
      </c>
      <c r="C129" s="51"/>
      <c r="D129" s="51"/>
      <c r="E129" s="51"/>
      <c r="F129" s="51"/>
      <c r="G129" s="57" t="str">
        <f t="shared" si="6"/>
        <v/>
      </c>
      <c r="H129" s="122"/>
      <c r="I129" s="172" t="str">
        <f t="shared" si="7"/>
        <v/>
      </c>
      <c r="J129" s="51"/>
      <c r="K129" s="51"/>
      <c r="L129" s="172" t="str">
        <f t="shared" si="8"/>
        <v/>
      </c>
      <c r="M129" s="174" t="str">
        <f t="shared" si="9"/>
        <v/>
      </c>
      <c r="N129" s="172" t="str">
        <f t="shared" si="10"/>
        <v/>
      </c>
      <c r="O129" s="50"/>
      <c r="P129" s="50"/>
      <c r="Q129" s="55"/>
      <c r="R129" s="52"/>
      <c r="S129" s="172" t="str">
        <f t="shared" si="11"/>
        <v/>
      </c>
      <c r="T129" s="53">
        <v>1</v>
      </c>
      <c r="U129" s="125"/>
    </row>
    <row r="130" spans="1:21" ht="13" customHeight="1">
      <c r="A130" s="50"/>
      <c r="B130" s="57" t="s">
        <v>128</v>
      </c>
      <c r="C130" s="51"/>
      <c r="D130" s="51"/>
      <c r="E130" s="51"/>
      <c r="F130" s="51"/>
      <c r="G130" s="57" t="str">
        <f t="shared" si="6"/>
        <v/>
      </c>
      <c r="H130" s="122"/>
      <c r="I130" s="172" t="str">
        <f t="shared" si="7"/>
        <v/>
      </c>
      <c r="J130" s="51"/>
      <c r="K130" s="51"/>
      <c r="L130" s="172" t="str">
        <f t="shared" si="8"/>
        <v/>
      </c>
      <c r="M130" s="174" t="str">
        <f t="shared" si="9"/>
        <v/>
      </c>
      <c r="N130" s="172" t="str">
        <f t="shared" si="10"/>
        <v/>
      </c>
      <c r="O130" s="50"/>
      <c r="P130" s="50"/>
      <c r="Q130" s="55"/>
      <c r="R130" s="52"/>
      <c r="S130" s="172" t="str">
        <f t="shared" si="11"/>
        <v/>
      </c>
      <c r="T130" s="53">
        <v>1</v>
      </c>
      <c r="U130" s="125"/>
    </row>
    <row r="131" spans="1:21" ht="13" customHeight="1">
      <c r="A131" s="50"/>
      <c r="B131" s="57" t="s">
        <v>128</v>
      </c>
      <c r="C131" s="51"/>
      <c r="D131" s="51"/>
      <c r="E131" s="51"/>
      <c r="F131" s="51"/>
      <c r="G131" s="57" t="str">
        <f t="shared" ref="G131:G194" si="12">IF(ISBLANK(D131), "",D131)</f>
        <v/>
      </c>
      <c r="H131" s="122"/>
      <c r="I131" s="172" t="str">
        <f t="shared" ref="I131:I194" si="13">IF(ISBLANK($A131), "", "RP HPLC")</f>
        <v/>
      </c>
      <c r="J131" s="51"/>
      <c r="K131" s="51"/>
      <c r="L131" s="172" t="str">
        <f t="shared" ref="L131:L194" si="14">IF(ISBLANK($A131), "", 4.5)</f>
        <v/>
      </c>
      <c r="M131" s="174" t="str">
        <f t="shared" ref="M131:M194" si="15">IF(ISBLANK($H131),"",ROUND($H131*4.5,1))</f>
        <v/>
      </c>
      <c r="N131" s="172" t="str">
        <f t="shared" ref="N131:N194" si="16">IF(ISBLANK($A131), "", "RPC")</f>
        <v/>
      </c>
      <c r="O131" s="50"/>
      <c r="P131" s="50"/>
      <c r="Q131" s="55"/>
      <c r="R131" s="52"/>
      <c r="S131" s="172" t="str">
        <f t="shared" ref="S131:S194" si="17">IF($O131="Dry",IF(NOT(ISBLANK($H131)),$H131), IF(NOT(ISBLANK($Q131)),ROUNDDOWN((($H131/$Q131)*1000)/15,0),""))</f>
        <v/>
      </c>
      <c r="T131" s="53">
        <v>1</v>
      </c>
      <c r="U131" s="125"/>
    </row>
    <row r="132" spans="1:21" ht="13" customHeight="1">
      <c r="A132" s="50"/>
      <c r="B132" s="57" t="s">
        <v>128</v>
      </c>
      <c r="C132" s="51"/>
      <c r="D132" s="51"/>
      <c r="E132" s="51"/>
      <c r="F132" s="51"/>
      <c r="G132" s="57" t="str">
        <f t="shared" si="12"/>
        <v/>
      </c>
      <c r="H132" s="122"/>
      <c r="I132" s="172" t="str">
        <f t="shared" si="13"/>
        <v/>
      </c>
      <c r="J132" s="51"/>
      <c r="K132" s="51"/>
      <c r="L132" s="172" t="str">
        <f t="shared" si="14"/>
        <v/>
      </c>
      <c r="M132" s="174" t="str">
        <f t="shared" si="15"/>
        <v/>
      </c>
      <c r="N132" s="172" t="str">
        <f t="shared" si="16"/>
        <v/>
      </c>
      <c r="O132" s="50"/>
      <c r="P132" s="50"/>
      <c r="Q132" s="55"/>
      <c r="R132" s="52"/>
      <c r="S132" s="172" t="str">
        <f t="shared" si="17"/>
        <v/>
      </c>
      <c r="T132" s="53">
        <v>1</v>
      </c>
      <c r="U132" s="125"/>
    </row>
    <row r="133" spans="1:21" ht="13" customHeight="1">
      <c r="A133" s="50"/>
      <c r="B133" s="57" t="s">
        <v>128</v>
      </c>
      <c r="C133" s="51"/>
      <c r="D133" s="51"/>
      <c r="E133" s="51"/>
      <c r="F133" s="51"/>
      <c r="G133" s="57" t="str">
        <f t="shared" si="12"/>
        <v/>
      </c>
      <c r="H133" s="122"/>
      <c r="I133" s="172" t="str">
        <f t="shared" si="13"/>
        <v/>
      </c>
      <c r="J133" s="51"/>
      <c r="K133" s="51"/>
      <c r="L133" s="172" t="str">
        <f t="shared" si="14"/>
        <v/>
      </c>
      <c r="M133" s="174" t="str">
        <f t="shared" si="15"/>
        <v/>
      </c>
      <c r="N133" s="172" t="str">
        <f t="shared" si="16"/>
        <v/>
      </c>
      <c r="O133" s="50"/>
      <c r="P133" s="50"/>
      <c r="Q133" s="55"/>
      <c r="R133" s="52"/>
      <c r="S133" s="172" t="str">
        <f t="shared" si="17"/>
        <v/>
      </c>
      <c r="T133" s="53">
        <v>1</v>
      </c>
      <c r="U133" s="125"/>
    </row>
    <row r="134" spans="1:21" ht="13" customHeight="1">
      <c r="A134" s="50"/>
      <c r="B134" s="57" t="s">
        <v>128</v>
      </c>
      <c r="C134" s="51"/>
      <c r="D134" s="51"/>
      <c r="E134" s="51"/>
      <c r="F134" s="51"/>
      <c r="G134" s="57" t="str">
        <f t="shared" si="12"/>
        <v/>
      </c>
      <c r="H134" s="122"/>
      <c r="I134" s="172" t="str">
        <f t="shared" si="13"/>
        <v/>
      </c>
      <c r="J134" s="51"/>
      <c r="K134" s="51"/>
      <c r="L134" s="172" t="str">
        <f t="shared" si="14"/>
        <v/>
      </c>
      <c r="M134" s="174" t="str">
        <f t="shared" si="15"/>
        <v/>
      </c>
      <c r="N134" s="172" t="str">
        <f t="shared" si="16"/>
        <v/>
      </c>
      <c r="O134" s="50"/>
      <c r="P134" s="50"/>
      <c r="Q134" s="55"/>
      <c r="R134" s="52"/>
      <c r="S134" s="172" t="str">
        <f t="shared" si="17"/>
        <v/>
      </c>
      <c r="T134" s="53">
        <v>1</v>
      </c>
      <c r="U134" s="125"/>
    </row>
    <row r="135" spans="1:21" ht="13" customHeight="1">
      <c r="A135" s="50"/>
      <c r="B135" s="57" t="s">
        <v>128</v>
      </c>
      <c r="C135" s="51"/>
      <c r="D135" s="51"/>
      <c r="E135" s="51"/>
      <c r="F135" s="51"/>
      <c r="G135" s="57" t="str">
        <f t="shared" si="12"/>
        <v/>
      </c>
      <c r="H135" s="122"/>
      <c r="I135" s="172" t="str">
        <f t="shared" si="13"/>
        <v/>
      </c>
      <c r="J135" s="51"/>
      <c r="K135" s="51"/>
      <c r="L135" s="172" t="str">
        <f t="shared" si="14"/>
        <v/>
      </c>
      <c r="M135" s="174" t="str">
        <f t="shared" si="15"/>
        <v/>
      </c>
      <c r="N135" s="172" t="str">
        <f t="shared" si="16"/>
        <v/>
      </c>
      <c r="O135" s="50"/>
      <c r="P135" s="50"/>
      <c r="Q135" s="55"/>
      <c r="R135" s="52"/>
      <c r="S135" s="172" t="str">
        <f t="shared" si="17"/>
        <v/>
      </c>
      <c r="T135" s="53">
        <v>1</v>
      </c>
      <c r="U135" s="125"/>
    </row>
    <row r="136" spans="1:21" ht="13" customHeight="1">
      <c r="A136" s="50"/>
      <c r="B136" s="57" t="s">
        <v>128</v>
      </c>
      <c r="C136" s="51"/>
      <c r="D136" s="51"/>
      <c r="E136" s="51"/>
      <c r="F136" s="51"/>
      <c r="G136" s="57" t="str">
        <f t="shared" si="12"/>
        <v/>
      </c>
      <c r="H136" s="122"/>
      <c r="I136" s="172" t="str">
        <f t="shared" si="13"/>
        <v/>
      </c>
      <c r="J136" s="51"/>
      <c r="K136" s="51"/>
      <c r="L136" s="172" t="str">
        <f t="shared" si="14"/>
        <v/>
      </c>
      <c r="M136" s="174" t="str">
        <f t="shared" si="15"/>
        <v/>
      </c>
      <c r="N136" s="172" t="str">
        <f t="shared" si="16"/>
        <v/>
      </c>
      <c r="O136" s="50"/>
      <c r="P136" s="50"/>
      <c r="Q136" s="55"/>
      <c r="R136" s="52"/>
      <c r="S136" s="172" t="str">
        <f t="shared" si="17"/>
        <v/>
      </c>
      <c r="T136" s="53">
        <v>1</v>
      </c>
      <c r="U136" s="125"/>
    </row>
    <row r="137" spans="1:21" ht="13" customHeight="1">
      <c r="A137" s="50"/>
      <c r="B137" s="57" t="s">
        <v>128</v>
      </c>
      <c r="C137" s="51"/>
      <c r="D137" s="51"/>
      <c r="E137" s="51"/>
      <c r="F137" s="51"/>
      <c r="G137" s="57" t="str">
        <f t="shared" si="12"/>
        <v/>
      </c>
      <c r="H137" s="122"/>
      <c r="I137" s="172" t="str">
        <f t="shared" si="13"/>
        <v/>
      </c>
      <c r="J137" s="51"/>
      <c r="K137" s="51"/>
      <c r="L137" s="172" t="str">
        <f t="shared" si="14"/>
        <v/>
      </c>
      <c r="M137" s="174" t="str">
        <f t="shared" si="15"/>
        <v/>
      </c>
      <c r="N137" s="172" t="str">
        <f t="shared" si="16"/>
        <v/>
      </c>
      <c r="O137" s="50"/>
      <c r="P137" s="50"/>
      <c r="Q137" s="55"/>
      <c r="R137" s="52"/>
      <c r="S137" s="172" t="str">
        <f t="shared" si="17"/>
        <v/>
      </c>
      <c r="T137" s="53">
        <v>1</v>
      </c>
      <c r="U137" s="125"/>
    </row>
    <row r="138" spans="1:21" ht="13" customHeight="1">
      <c r="A138" s="50"/>
      <c r="B138" s="57" t="s">
        <v>128</v>
      </c>
      <c r="C138" s="51"/>
      <c r="D138" s="51"/>
      <c r="E138" s="51"/>
      <c r="F138" s="51"/>
      <c r="G138" s="57" t="str">
        <f t="shared" si="12"/>
        <v/>
      </c>
      <c r="H138" s="122"/>
      <c r="I138" s="172" t="str">
        <f t="shared" si="13"/>
        <v/>
      </c>
      <c r="J138" s="51"/>
      <c r="K138" s="51"/>
      <c r="L138" s="172" t="str">
        <f t="shared" si="14"/>
        <v/>
      </c>
      <c r="M138" s="174" t="str">
        <f t="shared" si="15"/>
        <v/>
      </c>
      <c r="N138" s="172" t="str">
        <f t="shared" si="16"/>
        <v/>
      </c>
      <c r="O138" s="50"/>
      <c r="P138" s="50"/>
      <c r="Q138" s="55"/>
      <c r="R138" s="52"/>
      <c r="S138" s="172" t="str">
        <f t="shared" si="17"/>
        <v/>
      </c>
      <c r="T138" s="53">
        <v>1</v>
      </c>
      <c r="U138" s="125"/>
    </row>
    <row r="139" spans="1:21" ht="13" customHeight="1">
      <c r="A139" s="50"/>
      <c r="B139" s="57" t="s">
        <v>128</v>
      </c>
      <c r="C139" s="51"/>
      <c r="D139" s="51"/>
      <c r="E139" s="51"/>
      <c r="F139" s="51"/>
      <c r="G139" s="57" t="str">
        <f t="shared" si="12"/>
        <v/>
      </c>
      <c r="H139" s="122"/>
      <c r="I139" s="172" t="str">
        <f t="shared" si="13"/>
        <v/>
      </c>
      <c r="J139" s="51"/>
      <c r="K139" s="51"/>
      <c r="L139" s="172" t="str">
        <f t="shared" si="14"/>
        <v/>
      </c>
      <c r="M139" s="174" t="str">
        <f t="shared" si="15"/>
        <v/>
      </c>
      <c r="N139" s="172" t="str">
        <f t="shared" si="16"/>
        <v/>
      </c>
      <c r="O139" s="50"/>
      <c r="P139" s="50"/>
      <c r="Q139" s="55"/>
      <c r="R139" s="52"/>
      <c r="S139" s="172" t="str">
        <f t="shared" si="17"/>
        <v/>
      </c>
      <c r="T139" s="53">
        <v>1</v>
      </c>
      <c r="U139" s="125"/>
    </row>
    <row r="140" spans="1:21" ht="13" customHeight="1">
      <c r="A140" s="50"/>
      <c r="B140" s="57" t="s">
        <v>128</v>
      </c>
      <c r="C140" s="51"/>
      <c r="D140" s="51"/>
      <c r="E140" s="51"/>
      <c r="F140" s="51"/>
      <c r="G140" s="57" t="str">
        <f t="shared" si="12"/>
        <v/>
      </c>
      <c r="H140" s="122"/>
      <c r="I140" s="172" t="str">
        <f t="shared" si="13"/>
        <v/>
      </c>
      <c r="J140" s="51"/>
      <c r="K140" s="51"/>
      <c r="L140" s="172" t="str">
        <f t="shared" si="14"/>
        <v/>
      </c>
      <c r="M140" s="174" t="str">
        <f t="shared" si="15"/>
        <v/>
      </c>
      <c r="N140" s="172" t="str">
        <f t="shared" si="16"/>
        <v/>
      </c>
      <c r="O140" s="50"/>
      <c r="P140" s="50"/>
      <c r="Q140" s="55"/>
      <c r="R140" s="52"/>
      <c r="S140" s="172" t="str">
        <f t="shared" si="17"/>
        <v/>
      </c>
      <c r="T140" s="53">
        <v>1</v>
      </c>
      <c r="U140" s="125"/>
    </row>
    <row r="141" spans="1:21" ht="13" customHeight="1">
      <c r="A141" s="50"/>
      <c r="B141" s="57" t="s">
        <v>128</v>
      </c>
      <c r="C141" s="51"/>
      <c r="D141" s="51"/>
      <c r="E141" s="51"/>
      <c r="F141" s="51"/>
      <c r="G141" s="57" t="str">
        <f t="shared" si="12"/>
        <v/>
      </c>
      <c r="H141" s="122"/>
      <c r="I141" s="172" t="str">
        <f t="shared" si="13"/>
        <v/>
      </c>
      <c r="J141" s="51"/>
      <c r="K141" s="51"/>
      <c r="L141" s="172" t="str">
        <f t="shared" si="14"/>
        <v/>
      </c>
      <c r="M141" s="174" t="str">
        <f t="shared" si="15"/>
        <v/>
      </c>
      <c r="N141" s="172" t="str">
        <f t="shared" si="16"/>
        <v/>
      </c>
      <c r="O141" s="50"/>
      <c r="P141" s="50"/>
      <c r="Q141" s="55"/>
      <c r="R141" s="52"/>
      <c r="S141" s="172" t="str">
        <f t="shared" si="17"/>
        <v/>
      </c>
      <c r="T141" s="53">
        <v>1</v>
      </c>
      <c r="U141" s="125"/>
    </row>
    <row r="142" spans="1:21" ht="13" customHeight="1">
      <c r="A142" s="50"/>
      <c r="B142" s="57" t="s">
        <v>128</v>
      </c>
      <c r="C142" s="51"/>
      <c r="D142" s="51"/>
      <c r="E142" s="51"/>
      <c r="F142" s="51"/>
      <c r="G142" s="57" t="str">
        <f t="shared" si="12"/>
        <v/>
      </c>
      <c r="H142" s="122"/>
      <c r="I142" s="172" t="str">
        <f t="shared" si="13"/>
        <v/>
      </c>
      <c r="J142" s="51"/>
      <c r="K142" s="51"/>
      <c r="L142" s="172" t="str">
        <f t="shared" si="14"/>
        <v/>
      </c>
      <c r="M142" s="174" t="str">
        <f t="shared" si="15"/>
        <v/>
      </c>
      <c r="N142" s="172" t="str">
        <f t="shared" si="16"/>
        <v/>
      </c>
      <c r="O142" s="50"/>
      <c r="P142" s="50"/>
      <c r="Q142" s="55"/>
      <c r="R142" s="52"/>
      <c r="S142" s="172" t="str">
        <f t="shared" si="17"/>
        <v/>
      </c>
      <c r="T142" s="53">
        <v>1</v>
      </c>
      <c r="U142" s="125"/>
    </row>
    <row r="143" spans="1:21" ht="13" customHeight="1">
      <c r="A143" s="50"/>
      <c r="B143" s="57" t="s">
        <v>128</v>
      </c>
      <c r="C143" s="51"/>
      <c r="D143" s="51"/>
      <c r="E143" s="51"/>
      <c r="F143" s="51"/>
      <c r="G143" s="57" t="str">
        <f t="shared" si="12"/>
        <v/>
      </c>
      <c r="H143" s="122"/>
      <c r="I143" s="172" t="str">
        <f t="shared" si="13"/>
        <v/>
      </c>
      <c r="J143" s="51"/>
      <c r="K143" s="51"/>
      <c r="L143" s="172" t="str">
        <f t="shared" si="14"/>
        <v/>
      </c>
      <c r="M143" s="174" t="str">
        <f t="shared" si="15"/>
        <v/>
      </c>
      <c r="N143" s="172" t="str">
        <f t="shared" si="16"/>
        <v/>
      </c>
      <c r="O143" s="50"/>
      <c r="P143" s="50"/>
      <c r="Q143" s="55"/>
      <c r="R143" s="52"/>
      <c r="S143" s="172" t="str">
        <f t="shared" si="17"/>
        <v/>
      </c>
      <c r="T143" s="53">
        <v>1</v>
      </c>
      <c r="U143" s="125"/>
    </row>
    <row r="144" spans="1:21" ht="13" customHeight="1">
      <c r="A144" s="50"/>
      <c r="B144" s="57" t="s">
        <v>128</v>
      </c>
      <c r="C144" s="51"/>
      <c r="D144" s="51"/>
      <c r="E144" s="51"/>
      <c r="F144" s="51"/>
      <c r="G144" s="57" t="str">
        <f t="shared" si="12"/>
        <v/>
      </c>
      <c r="H144" s="122"/>
      <c r="I144" s="172" t="str">
        <f t="shared" si="13"/>
        <v/>
      </c>
      <c r="J144" s="51"/>
      <c r="K144" s="51"/>
      <c r="L144" s="172" t="str">
        <f t="shared" si="14"/>
        <v/>
      </c>
      <c r="M144" s="174" t="str">
        <f t="shared" si="15"/>
        <v/>
      </c>
      <c r="N144" s="172" t="str">
        <f t="shared" si="16"/>
        <v/>
      </c>
      <c r="O144" s="50"/>
      <c r="P144" s="50"/>
      <c r="Q144" s="55"/>
      <c r="R144" s="52"/>
      <c r="S144" s="172" t="str">
        <f t="shared" si="17"/>
        <v/>
      </c>
      <c r="T144" s="53">
        <v>1</v>
      </c>
      <c r="U144" s="125"/>
    </row>
    <row r="145" spans="1:21" ht="13" customHeight="1">
      <c r="A145" s="50"/>
      <c r="B145" s="57" t="s">
        <v>128</v>
      </c>
      <c r="C145" s="51"/>
      <c r="D145" s="51"/>
      <c r="E145" s="51"/>
      <c r="F145" s="51"/>
      <c r="G145" s="57" t="str">
        <f t="shared" si="12"/>
        <v/>
      </c>
      <c r="H145" s="122"/>
      <c r="I145" s="172" t="str">
        <f t="shared" si="13"/>
        <v/>
      </c>
      <c r="J145" s="51"/>
      <c r="K145" s="51"/>
      <c r="L145" s="172" t="str">
        <f t="shared" si="14"/>
        <v/>
      </c>
      <c r="M145" s="174" t="str">
        <f t="shared" si="15"/>
        <v/>
      </c>
      <c r="N145" s="172" t="str">
        <f t="shared" si="16"/>
        <v/>
      </c>
      <c r="O145" s="50"/>
      <c r="P145" s="50"/>
      <c r="Q145" s="55"/>
      <c r="R145" s="52"/>
      <c r="S145" s="172" t="str">
        <f t="shared" si="17"/>
        <v/>
      </c>
      <c r="T145" s="53">
        <v>1</v>
      </c>
      <c r="U145" s="125"/>
    </row>
    <row r="146" spans="1:21" ht="13" customHeight="1">
      <c r="A146" s="50"/>
      <c r="B146" s="57" t="s">
        <v>128</v>
      </c>
      <c r="C146" s="51"/>
      <c r="D146" s="51"/>
      <c r="E146" s="51"/>
      <c r="F146" s="51"/>
      <c r="G146" s="57" t="str">
        <f t="shared" si="12"/>
        <v/>
      </c>
      <c r="H146" s="122"/>
      <c r="I146" s="172" t="str">
        <f t="shared" si="13"/>
        <v/>
      </c>
      <c r="J146" s="51"/>
      <c r="K146" s="51"/>
      <c r="L146" s="172" t="str">
        <f t="shared" si="14"/>
        <v/>
      </c>
      <c r="M146" s="174" t="str">
        <f t="shared" si="15"/>
        <v/>
      </c>
      <c r="N146" s="172" t="str">
        <f t="shared" si="16"/>
        <v/>
      </c>
      <c r="O146" s="50"/>
      <c r="P146" s="50"/>
      <c r="Q146" s="55"/>
      <c r="R146" s="52"/>
      <c r="S146" s="172" t="str">
        <f t="shared" si="17"/>
        <v/>
      </c>
      <c r="T146" s="53">
        <v>1</v>
      </c>
      <c r="U146" s="125"/>
    </row>
    <row r="147" spans="1:21" ht="13" customHeight="1">
      <c r="A147" s="50"/>
      <c r="B147" s="57" t="s">
        <v>128</v>
      </c>
      <c r="C147" s="51"/>
      <c r="D147" s="51"/>
      <c r="E147" s="51"/>
      <c r="F147" s="51"/>
      <c r="G147" s="57" t="str">
        <f t="shared" si="12"/>
        <v/>
      </c>
      <c r="H147" s="122"/>
      <c r="I147" s="172" t="str">
        <f t="shared" si="13"/>
        <v/>
      </c>
      <c r="J147" s="51"/>
      <c r="K147" s="51"/>
      <c r="L147" s="172" t="str">
        <f t="shared" si="14"/>
        <v/>
      </c>
      <c r="M147" s="174" t="str">
        <f t="shared" si="15"/>
        <v/>
      </c>
      <c r="N147" s="172" t="str">
        <f t="shared" si="16"/>
        <v/>
      </c>
      <c r="O147" s="50"/>
      <c r="P147" s="50"/>
      <c r="Q147" s="55"/>
      <c r="R147" s="52"/>
      <c r="S147" s="172" t="str">
        <f t="shared" si="17"/>
        <v/>
      </c>
      <c r="T147" s="53">
        <v>1</v>
      </c>
      <c r="U147" s="125"/>
    </row>
    <row r="148" spans="1:21" ht="13" customHeight="1">
      <c r="A148" s="50"/>
      <c r="B148" s="57" t="s">
        <v>128</v>
      </c>
      <c r="C148" s="51"/>
      <c r="D148" s="51"/>
      <c r="E148" s="51"/>
      <c r="F148" s="51"/>
      <c r="G148" s="57" t="str">
        <f t="shared" si="12"/>
        <v/>
      </c>
      <c r="H148" s="122"/>
      <c r="I148" s="172" t="str">
        <f t="shared" si="13"/>
        <v/>
      </c>
      <c r="J148" s="51"/>
      <c r="K148" s="51"/>
      <c r="L148" s="172" t="str">
        <f t="shared" si="14"/>
        <v/>
      </c>
      <c r="M148" s="174" t="str">
        <f t="shared" si="15"/>
        <v/>
      </c>
      <c r="N148" s="172" t="str">
        <f t="shared" si="16"/>
        <v/>
      </c>
      <c r="O148" s="50"/>
      <c r="P148" s="50"/>
      <c r="Q148" s="55"/>
      <c r="R148" s="52"/>
      <c r="S148" s="172" t="str">
        <f t="shared" si="17"/>
        <v/>
      </c>
      <c r="T148" s="53">
        <v>1</v>
      </c>
      <c r="U148" s="125"/>
    </row>
    <row r="149" spans="1:21" ht="13" customHeight="1">
      <c r="A149" s="50"/>
      <c r="B149" s="57" t="s">
        <v>128</v>
      </c>
      <c r="C149" s="51"/>
      <c r="D149" s="51"/>
      <c r="E149" s="51"/>
      <c r="F149" s="51"/>
      <c r="G149" s="57" t="str">
        <f t="shared" si="12"/>
        <v/>
      </c>
      <c r="H149" s="122"/>
      <c r="I149" s="172" t="str">
        <f t="shared" si="13"/>
        <v/>
      </c>
      <c r="J149" s="51"/>
      <c r="K149" s="51"/>
      <c r="L149" s="172" t="str">
        <f t="shared" si="14"/>
        <v/>
      </c>
      <c r="M149" s="174" t="str">
        <f t="shared" si="15"/>
        <v/>
      </c>
      <c r="N149" s="172" t="str">
        <f t="shared" si="16"/>
        <v/>
      </c>
      <c r="O149" s="50"/>
      <c r="P149" s="50"/>
      <c r="Q149" s="55"/>
      <c r="R149" s="52"/>
      <c r="S149" s="172" t="str">
        <f t="shared" si="17"/>
        <v/>
      </c>
      <c r="T149" s="53">
        <v>1</v>
      </c>
      <c r="U149" s="125"/>
    </row>
    <row r="150" spans="1:21" ht="13" customHeight="1">
      <c r="A150" s="50"/>
      <c r="B150" s="57" t="s">
        <v>128</v>
      </c>
      <c r="C150" s="51"/>
      <c r="D150" s="51"/>
      <c r="E150" s="51"/>
      <c r="F150" s="51"/>
      <c r="G150" s="57" t="str">
        <f t="shared" si="12"/>
        <v/>
      </c>
      <c r="H150" s="122"/>
      <c r="I150" s="172" t="str">
        <f t="shared" si="13"/>
        <v/>
      </c>
      <c r="J150" s="51"/>
      <c r="K150" s="51"/>
      <c r="L150" s="172" t="str">
        <f t="shared" si="14"/>
        <v/>
      </c>
      <c r="M150" s="174" t="str">
        <f t="shared" si="15"/>
        <v/>
      </c>
      <c r="N150" s="172" t="str">
        <f t="shared" si="16"/>
        <v/>
      </c>
      <c r="O150" s="50"/>
      <c r="P150" s="50"/>
      <c r="Q150" s="55"/>
      <c r="R150" s="52"/>
      <c r="S150" s="172" t="str">
        <f t="shared" si="17"/>
        <v/>
      </c>
      <c r="T150" s="53">
        <v>1</v>
      </c>
      <c r="U150" s="125"/>
    </row>
    <row r="151" spans="1:21" ht="13" customHeight="1">
      <c r="A151" s="50"/>
      <c r="B151" s="57" t="s">
        <v>128</v>
      </c>
      <c r="C151" s="51"/>
      <c r="D151" s="51"/>
      <c r="E151" s="51"/>
      <c r="F151" s="51"/>
      <c r="G151" s="57" t="str">
        <f t="shared" si="12"/>
        <v/>
      </c>
      <c r="H151" s="122"/>
      <c r="I151" s="172" t="str">
        <f t="shared" si="13"/>
        <v/>
      </c>
      <c r="J151" s="51"/>
      <c r="K151" s="51"/>
      <c r="L151" s="172" t="str">
        <f t="shared" si="14"/>
        <v/>
      </c>
      <c r="M151" s="174" t="str">
        <f t="shared" si="15"/>
        <v/>
      </c>
      <c r="N151" s="172" t="str">
        <f t="shared" si="16"/>
        <v/>
      </c>
      <c r="O151" s="50"/>
      <c r="P151" s="50"/>
      <c r="Q151" s="55"/>
      <c r="R151" s="52"/>
      <c r="S151" s="172" t="str">
        <f t="shared" si="17"/>
        <v/>
      </c>
      <c r="T151" s="53">
        <v>1</v>
      </c>
      <c r="U151" s="125"/>
    </row>
    <row r="152" spans="1:21" ht="13" customHeight="1">
      <c r="A152" s="50"/>
      <c r="B152" s="57" t="s">
        <v>128</v>
      </c>
      <c r="C152" s="51"/>
      <c r="D152" s="51"/>
      <c r="E152" s="51"/>
      <c r="F152" s="51"/>
      <c r="G152" s="57" t="str">
        <f t="shared" si="12"/>
        <v/>
      </c>
      <c r="H152" s="122"/>
      <c r="I152" s="172" t="str">
        <f t="shared" si="13"/>
        <v/>
      </c>
      <c r="J152" s="51"/>
      <c r="K152" s="51"/>
      <c r="L152" s="172" t="str">
        <f t="shared" si="14"/>
        <v/>
      </c>
      <c r="M152" s="174" t="str">
        <f t="shared" si="15"/>
        <v/>
      </c>
      <c r="N152" s="172" t="str">
        <f t="shared" si="16"/>
        <v/>
      </c>
      <c r="O152" s="50"/>
      <c r="P152" s="50"/>
      <c r="Q152" s="55"/>
      <c r="R152" s="52"/>
      <c r="S152" s="172" t="str">
        <f t="shared" si="17"/>
        <v/>
      </c>
      <c r="T152" s="53">
        <v>1</v>
      </c>
      <c r="U152" s="125"/>
    </row>
    <row r="153" spans="1:21" ht="13" customHeight="1">
      <c r="A153" s="50"/>
      <c r="B153" s="57" t="s">
        <v>128</v>
      </c>
      <c r="C153" s="51"/>
      <c r="D153" s="51"/>
      <c r="E153" s="51"/>
      <c r="F153" s="51"/>
      <c r="G153" s="57" t="str">
        <f t="shared" si="12"/>
        <v/>
      </c>
      <c r="H153" s="122"/>
      <c r="I153" s="172" t="str">
        <f t="shared" si="13"/>
        <v/>
      </c>
      <c r="J153" s="51"/>
      <c r="K153" s="51"/>
      <c r="L153" s="172" t="str">
        <f t="shared" si="14"/>
        <v/>
      </c>
      <c r="M153" s="174" t="str">
        <f t="shared" si="15"/>
        <v/>
      </c>
      <c r="N153" s="172" t="str">
        <f t="shared" si="16"/>
        <v/>
      </c>
      <c r="O153" s="50"/>
      <c r="P153" s="50"/>
      <c r="Q153" s="55"/>
      <c r="R153" s="52"/>
      <c r="S153" s="172" t="str">
        <f t="shared" si="17"/>
        <v/>
      </c>
      <c r="T153" s="53">
        <v>1</v>
      </c>
      <c r="U153" s="125"/>
    </row>
    <row r="154" spans="1:21" ht="13" customHeight="1">
      <c r="A154" s="50"/>
      <c r="B154" s="57" t="s">
        <v>128</v>
      </c>
      <c r="C154" s="51"/>
      <c r="D154" s="51"/>
      <c r="E154" s="51"/>
      <c r="F154" s="51"/>
      <c r="G154" s="57" t="str">
        <f t="shared" si="12"/>
        <v/>
      </c>
      <c r="H154" s="122"/>
      <c r="I154" s="172" t="str">
        <f t="shared" si="13"/>
        <v/>
      </c>
      <c r="J154" s="51"/>
      <c r="K154" s="51"/>
      <c r="L154" s="172" t="str">
        <f t="shared" si="14"/>
        <v/>
      </c>
      <c r="M154" s="174" t="str">
        <f t="shared" si="15"/>
        <v/>
      </c>
      <c r="N154" s="172" t="str">
        <f t="shared" si="16"/>
        <v/>
      </c>
      <c r="O154" s="50"/>
      <c r="P154" s="50"/>
      <c r="Q154" s="55"/>
      <c r="R154" s="52"/>
      <c r="S154" s="172" t="str">
        <f t="shared" si="17"/>
        <v/>
      </c>
      <c r="T154" s="53">
        <v>1</v>
      </c>
      <c r="U154" s="125"/>
    </row>
    <row r="155" spans="1:21" ht="13" customHeight="1">
      <c r="A155" s="50"/>
      <c r="B155" s="57" t="s">
        <v>128</v>
      </c>
      <c r="C155" s="51"/>
      <c r="D155" s="51"/>
      <c r="E155" s="51"/>
      <c r="F155" s="51"/>
      <c r="G155" s="57" t="str">
        <f t="shared" si="12"/>
        <v/>
      </c>
      <c r="H155" s="122"/>
      <c r="I155" s="172" t="str">
        <f t="shared" si="13"/>
        <v/>
      </c>
      <c r="J155" s="51"/>
      <c r="K155" s="51"/>
      <c r="L155" s="172" t="str">
        <f t="shared" si="14"/>
        <v/>
      </c>
      <c r="M155" s="174" t="str">
        <f t="shared" si="15"/>
        <v/>
      </c>
      <c r="N155" s="172" t="str">
        <f t="shared" si="16"/>
        <v/>
      </c>
      <c r="O155" s="50"/>
      <c r="P155" s="50"/>
      <c r="Q155" s="55"/>
      <c r="R155" s="52"/>
      <c r="S155" s="172" t="str">
        <f t="shared" si="17"/>
        <v/>
      </c>
      <c r="T155" s="53">
        <v>1</v>
      </c>
      <c r="U155" s="125"/>
    </row>
    <row r="156" spans="1:21" ht="13" customHeight="1">
      <c r="A156" s="50"/>
      <c r="B156" s="57" t="s">
        <v>128</v>
      </c>
      <c r="C156" s="51"/>
      <c r="D156" s="51"/>
      <c r="E156" s="51"/>
      <c r="F156" s="51"/>
      <c r="G156" s="57" t="str">
        <f t="shared" si="12"/>
        <v/>
      </c>
      <c r="H156" s="122"/>
      <c r="I156" s="172" t="str">
        <f t="shared" si="13"/>
        <v/>
      </c>
      <c r="J156" s="51"/>
      <c r="K156" s="51"/>
      <c r="L156" s="172" t="str">
        <f t="shared" si="14"/>
        <v/>
      </c>
      <c r="M156" s="174" t="str">
        <f t="shared" si="15"/>
        <v/>
      </c>
      <c r="N156" s="172" t="str">
        <f t="shared" si="16"/>
        <v/>
      </c>
      <c r="O156" s="50"/>
      <c r="P156" s="50"/>
      <c r="Q156" s="55"/>
      <c r="R156" s="52"/>
      <c r="S156" s="172" t="str">
        <f t="shared" si="17"/>
        <v/>
      </c>
      <c r="T156" s="53">
        <v>1</v>
      </c>
      <c r="U156" s="125"/>
    </row>
    <row r="157" spans="1:21" ht="13" customHeight="1">
      <c r="A157" s="50"/>
      <c r="B157" s="57" t="s">
        <v>128</v>
      </c>
      <c r="C157" s="51"/>
      <c r="D157" s="51"/>
      <c r="E157" s="51"/>
      <c r="F157" s="51"/>
      <c r="G157" s="57" t="str">
        <f t="shared" si="12"/>
        <v/>
      </c>
      <c r="H157" s="122"/>
      <c r="I157" s="172" t="str">
        <f t="shared" si="13"/>
        <v/>
      </c>
      <c r="J157" s="51"/>
      <c r="K157" s="51"/>
      <c r="L157" s="172" t="str">
        <f t="shared" si="14"/>
        <v/>
      </c>
      <c r="M157" s="174" t="str">
        <f t="shared" si="15"/>
        <v/>
      </c>
      <c r="N157" s="172" t="str">
        <f t="shared" si="16"/>
        <v/>
      </c>
      <c r="O157" s="50"/>
      <c r="P157" s="50"/>
      <c r="Q157" s="55"/>
      <c r="R157" s="52"/>
      <c r="S157" s="172" t="str">
        <f t="shared" si="17"/>
        <v/>
      </c>
      <c r="T157" s="53">
        <v>1</v>
      </c>
      <c r="U157" s="125"/>
    </row>
    <row r="158" spans="1:21" ht="13" customHeight="1">
      <c r="A158" s="50"/>
      <c r="B158" s="57" t="s">
        <v>128</v>
      </c>
      <c r="C158" s="51"/>
      <c r="D158" s="51"/>
      <c r="E158" s="51"/>
      <c r="F158" s="51"/>
      <c r="G158" s="57" t="str">
        <f t="shared" si="12"/>
        <v/>
      </c>
      <c r="H158" s="122"/>
      <c r="I158" s="172" t="str">
        <f t="shared" si="13"/>
        <v/>
      </c>
      <c r="J158" s="51"/>
      <c r="K158" s="51"/>
      <c r="L158" s="172" t="str">
        <f t="shared" si="14"/>
        <v/>
      </c>
      <c r="M158" s="174" t="str">
        <f t="shared" si="15"/>
        <v/>
      </c>
      <c r="N158" s="172" t="str">
        <f t="shared" si="16"/>
        <v/>
      </c>
      <c r="O158" s="50"/>
      <c r="P158" s="50"/>
      <c r="Q158" s="55"/>
      <c r="R158" s="52"/>
      <c r="S158" s="172" t="str">
        <f t="shared" si="17"/>
        <v/>
      </c>
      <c r="T158" s="53">
        <v>1</v>
      </c>
      <c r="U158" s="125"/>
    </row>
    <row r="159" spans="1:21" ht="13" customHeight="1">
      <c r="A159" s="50"/>
      <c r="B159" s="57" t="s">
        <v>128</v>
      </c>
      <c r="C159" s="51"/>
      <c r="D159" s="51"/>
      <c r="E159" s="51"/>
      <c r="F159" s="51"/>
      <c r="G159" s="57" t="str">
        <f t="shared" si="12"/>
        <v/>
      </c>
      <c r="H159" s="122"/>
      <c r="I159" s="172" t="str">
        <f t="shared" si="13"/>
        <v/>
      </c>
      <c r="J159" s="51"/>
      <c r="K159" s="51"/>
      <c r="L159" s="172" t="str">
        <f t="shared" si="14"/>
        <v/>
      </c>
      <c r="M159" s="174" t="str">
        <f t="shared" si="15"/>
        <v/>
      </c>
      <c r="N159" s="172" t="str">
        <f t="shared" si="16"/>
        <v/>
      </c>
      <c r="O159" s="50"/>
      <c r="P159" s="50"/>
      <c r="Q159" s="55"/>
      <c r="R159" s="52"/>
      <c r="S159" s="172" t="str">
        <f t="shared" si="17"/>
        <v/>
      </c>
      <c r="T159" s="53">
        <v>1</v>
      </c>
      <c r="U159" s="125"/>
    </row>
    <row r="160" spans="1:21" ht="13" customHeight="1">
      <c r="A160" s="50"/>
      <c r="B160" s="57" t="s">
        <v>128</v>
      </c>
      <c r="C160" s="51"/>
      <c r="D160" s="51"/>
      <c r="E160" s="51"/>
      <c r="F160" s="51"/>
      <c r="G160" s="57" t="str">
        <f t="shared" si="12"/>
        <v/>
      </c>
      <c r="H160" s="122"/>
      <c r="I160" s="172" t="str">
        <f t="shared" si="13"/>
        <v/>
      </c>
      <c r="J160" s="51"/>
      <c r="K160" s="51"/>
      <c r="L160" s="172" t="str">
        <f t="shared" si="14"/>
        <v/>
      </c>
      <c r="M160" s="174" t="str">
        <f t="shared" si="15"/>
        <v/>
      </c>
      <c r="N160" s="172" t="str">
        <f t="shared" si="16"/>
        <v/>
      </c>
      <c r="O160" s="50"/>
      <c r="P160" s="50"/>
      <c r="Q160" s="55"/>
      <c r="R160" s="52"/>
      <c r="S160" s="172" t="str">
        <f t="shared" si="17"/>
        <v/>
      </c>
      <c r="T160" s="53">
        <v>1</v>
      </c>
      <c r="U160" s="125"/>
    </row>
    <row r="161" spans="1:21" ht="13" customHeight="1">
      <c r="A161" s="50"/>
      <c r="B161" s="57" t="s">
        <v>128</v>
      </c>
      <c r="C161" s="51"/>
      <c r="D161" s="51"/>
      <c r="E161" s="51"/>
      <c r="F161" s="51"/>
      <c r="G161" s="57" t="str">
        <f t="shared" si="12"/>
        <v/>
      </c>
      <c r="H161" s="122"/>
      <c r="I161" s="172" t="str">
        <f t="shared" si="13"/>
        <v/>
      </c>
      <c r="J161" s="51"/>
      <c r="K161" s="51"/>
      <c r="L161" s="172" t="str">
        <f t="shared" si="14"/>
        <v/>
      </c>
      <c r="M161" s="174" t="str">
        <f t="shared" si="15"/>
        <v/>
      </c>
      <c r="N161" s="172" t="str">
        <f t="shared" si="16"/>
        <v/>
      </c>
      <c r="O161" s="50"/>
      <c r="P161" s="50"/>
      <c r="Q161" s="55"/>
      <c r="R161" s="52"/>
      <c r="S161" s="172" t="str">
        <f t="shared" si="17"/>
        <v/>
      </c>
      <c r="T161" s="53">
        <v>1</v>
      </c>
      <c r="U161" s="125"/>
    </row>
    <row r="162" spans="1:21" ht="13" customHeight="1">
      <c r="A162" s="50"/>
      <c r="B162" s="57" t="s">
        <v>128</v>
      </c>
      <c r="C162" s="51"/>
      <c r="D162" s="51"/>
      <c r="E162" s="51"/>
      <c r="F162" s="51"/>
      <c r="G162" s="57" t="str">
        <f t="shared" si="12"/>
        <v/>
      </c>
      <c r="H162" s="122"/>
      <c r="I162" s="172" t="str">
        <f t="shared" si="13"/>
        <v/>
      </c>
      <c r="J162" s="51"/>
      <c r="K162" s="51"/>
      <c r="L162" s="172" t="str">
        <f t="shared" si="14"/>
        <v/>
      </c>
      <c r="M162" s="174" t="str">
        <f t="shared" si="15"/>
        <v/>
      </c>
      <c r="N162" s="172" t="str">
        <f t="shared" si="16"/>
        <v/>
      </c>
      <c r="O162" s="50"/>
      <c r="P162" s="50"/>
      <c r="Q162" s="55"/>
      <c r="R162" s="52"/>
      <c r="S162" s="172" t="str">
        <f t="shared" si="17"/>
        <v/>
      </c>
      <c r="T162" s="53">
        <v>1</v>
      </c>
      <c r="U162" s="125"/>
    </row>
    <row r="163" spans="1:21" ht="13" customHeight="1">
      <c r="A163" s="50"/>
      <c r="B163" s="57" t="s">
        <v>128</v>
      </c>
      <c r="C163" s="51"/>
      <c r="D163" s="51"/>
      <c r="E163" s="51"/>
      <c r="F163" s="51"/>
      <c r="G163" s="57" t="str">
        <f t="shared" si="12"/>
        <v/>
      </c>
      <c r="H163" s="122"/>
      <c r="I163" s="172" t="str">
        <f t="shared" si="13"/>
        <v/>
      </c>
      <c r="J163" s="51"/>
      <c r="K163" s="51"/>
      <c r="L163" s="172" t="str">
        <f t="shared" si="14"/>
        <v/>
      </c>
      <c r="M163" s="174" t="str">
        <f t="shared" si="15"/>
        <v/>
      </c>
      <c r="N163" s="172" t="str">
        <f t="shared" si="16"/>
        <v/>
      </c>
      <c r="O163" s="50"/>
      <c r="P163" s="50"/>
      <c r="Q163" s="55"/>
      <c r="R163" s="52"/>
      <c r="S163" s="172" t="str">
        <f t="shared" si="17"/>
        <v/>
      </c>
      <c r="T163" s="53">
        <v>1</v>
      </c>
      <c r="U163" s="125"/>
    </row>
    <row r="164" spans="1:21" ht="13" customHeight="1">
      <c r="A164" s="50"/>
      <c r="B164" s="57" t="s">
        <v>128</v>
      </c>
      <c r="C164" s="51"/>
      <c r="D164" s="51"/>
      <c r="E164" s="51"/>
      <c r="F164" s="51"/>
      <c r="G164" s="57" t="str">
        <f t="shared" si="12"/>
        <v/>
      </c>
      <c r="H164" s="122"/>
      <c r="I164" s="172" t="str">
        <f t="shared" si="13"/>
        <v/>
      </c>
      <c r="J164" s="51"/>
      <c r="K164" s="51"/>
      <c r="L164" s="172" t="str">
        <f t="shared" si="14"/>
        <v/>
      </c>
      <c r="M164" s="174" t="str">
        <f t="shared" si="15"/>
        <v/>
      </c>
      <c r="N164" s="172" t="str">
        <f t="shared" si="16"/>
        <v/>
      </c>
      <c r="O164" s="50"/>
      <c r="P164" s="50"/>
      <c r="Q164" s="55"/>
      <c r="R164" s="52"/>
      <c r="S164" s="172" t="str">
        <f t="shared" si="17"/>
        <v/>
      </c>
      <c r="T164" s="53">
        <v>1</v>
      </c>
      <c r="U164" s="125"/>
    </row>
    <row r="165" spans="1:21" ht="13" customHeight="1">
      <c r="A165" s="50"/>
      <c r="B165" s="57" t="s">
        <v>128</v>
      </c>
      <c r="C165" s="51"/>
      <c r="D165" s="51"/>
      <c r="E165" s="51"/>
      <c r="F165" s="51"/>
      <c r="G165" s="57" t="str">
        <f t="shared" si="12"/>
        <v/>
      </c>
      <c r="H165" s="122"/>
      <c r="I165" s="172" t="str">
        <f t="shared" si="13"/>
        <v/>
      </c>
      <c r="J165" s="51"/>
      <c r="K165" s="51"/>
      <c r="L165" s="172" t="str">
        <f t="shared" si="14"/>
        <v/>
      </c>
      <c r="M165" s="174" t="str">
        <f t="shared" si="15"/>
        <v/>
      </c>
      <c r="N165" s="172" t="str">
        <f t="shared" si="16"/>
        <v/>
      </c>
      <c r="O165" s="50"/>
      <c r="P165" s="50"/>
      <c r="Q165" s="55"/>
      <c r="R165" s="52"/>
      <c r="S165" s="172" t="str">
        <f t="shared" si="17"/>
        <v/>
      </c>
      <c r="T165" s="53">
        <v>1</v>
      </c>
      <c r="U165" s="125"/>
    </row>
    <row r="166" spans="1:21" ht="13" customHeight="1">
      <c r="A166" s="50"/>
      <c r="B166" s="57" t="s">
        <v>128</v>
      </c>
      <c r="C166" s="51"/>
      <c r="D166" s="51"/>
      <c r="E166" s="51"/>
      <c r="F166" s="51"/>
      <c r="G166" s="57" t="str">
        <f t="shared" si="12"/>
        <v/>
      </c>
      <c r="H166" s="122"/>
      <c r="I166" s="172" t="str">
        <f t="shared" si="13"/>
        <v/>
      </c>
      <c r="J166" s="51"/>
      <c r="K166" s="51"/>
      <c r="L166" s="172" t="str">
        <f t="shared" si="14"/>
        <v/>
      </c>
      <c r="M166" s="174" t="str">
        <f t="shared" si="15"/>
        <v/>
      </c>
      <c r="N166" s="172" t="str">
        <f t="shared" si="16"/>
        <v/>
      </c>
      <c r="O166" s="50"/>
      <c r="P166" s="50"/>
      <c r="Q166" s="55"/>
      <c r="R166" s="52"/>
      <c r="S166" s="172" t="str">
        <f t="shared" si="17"/>
        <v/>
      </c>
      <c r="T166" s="53">
        <v>1</v>
      </c>
      <c r="U166" s="125"/>
    </row>
    <row r="167" spans="1:21" ht="13" customHeight="1">
      <c r="A167" s="50"/>
      <c r="B167" s="57" t="s">
        <v>128</v>
      </c>
      <c r="C167" s="51"/>
      <c r="D167" s="51"/>
      <c r="E167" s="51"/>
      <c r="F167" s="51"/>
      <c r="G167" s="57" t="str">
        <f t="shared" si="12"/>
        <v/>
      </c>
      <c r="H167" s="122"/>
      <c r="I167" s="172" t="str">
        <f t="shared" si="13"/>
        <v/>
      </c>
      <c r="J167" s="51"/>
      <c r="K167" s="51"/>
      <c r="L167" s="172" t="str">
        <f t="shared" si="14"/>
        <v/>
      </c>
      <c r="M167" s="174" t="str">
        <f t="shared" si="15"/>
        <v/>
      </c>
      <c r="N167" s="172" t="str">
        <f t="shared" si="16"/>
        <v/>
      </c>
      <c r="O167" s="50"/>
      <c r="P167" s="50"/>
      <c r="Q167" s="55"/>
      <c r="R167" s="52"/>
      <c r="S167" s="172" t="str">
        <f t="shared" si="17"/>
        <v/>
      </c>
      <c r="T167" s="53">
        <v>1</v>
      </c>
      <c r="U167" s="125"/>
    </row>
    <row r="168" spans="1:21" ht="13" customHeight="1">
      <c r="A168" s="50"/>
      <c r="B168" s="57" t="s">
        <v>128</v>
      </c>
      <c r="C168" s="51"/>
      <c r="D168" s="51"/>
      <c r="E168" s="51"/>
      <c r="F168" s="51"/>
      <c r="G168" s="57" t="str">
        <f t="shared" si="12"/>
        <v/>
      </c>
      <c r="H168" s="122"/>
      <c r="I168" s="172" t="str">
        <f t="shared" si="13"/>
        <v/>
      </c>
      <c r="J168" s="51"/>
      <c r="K168" s="51"/>
      <c r="L168" s="172" t="str">
        <f t="shared" si="14"/>
        <v/>
      </c>
      <c r="M168" s="174" t="str">
        <f t="shared" si="15"/>
        <v/>
      </c>
      <c r="N168" s="172" t="str">
        <f t="shared" si="16"/>
        <v/>
      </c>
      <c r="O168" s="50"/>
      <c r="P168" s="50"/>
      <c r="Q168" s="55"/>
      <c r="R168" s="52"/>
      <c r="S168" s="172" t="str">
        <f t="shared" si="17"/>
        <v/>
      </c>
      <c r="T168" s="53">
        <v>1</v>
      </c>
      <c r="U168" s="125"/>
    </row>
    <row r="169" spans="1:21" ht="13" customHeight="1">
      <c r="A169" s="50"/>
      <c r="B169" s="57" t="s">
        <v>128</v>
      </c>
      <c r="C169" s="51"/>
      <c r="D169" s="51"/>
      <c r="E169" s="51"/>
      <c r="F169" s="51"/>
      <c r="G169" s="57" t="str">
        <f t="shared" si="12"/>
        <v/>
      </c>
      <c r="H169" s="122"/>
      <c r="I169" s="172" t="str">
        <f t="shared" si="13"/>
        <v/>
      </c>
      <c r="J169" s="51"/>
      <c r="K169" s="51"/>
      <c r="L169" s="172" t="str">
        <f t="shared" si="14"/>
        <v/>
      </c>
      <c r="M169" s="174" t="str">
        <f t="shared" si="15"/>
        <v/>
      </c>
      <c r="N169" s="172" t="str">
        <f t="shared" si="16"/>
        <v/>
      </c>
      <c r="O169" s="50"/>
      <c r="P169" s="50"/>
      <c r="Q169" s="55"/>
      <c r="R169" s="52"/>
      <c r="S169" s="172" t="str">
        <f t="shared" si="17"/>
        <v/>
      </c>
      <c r="T169" s="53">
        <v>1</v>
      </c>
      <c r="U169" s="125"/>
    </row>
    <row r="170" spans="1:21" ht="13" customHeight="1">
      <c r="A170" s="50"/>
      <c r="B170" s="57" t="s">
        <v>128</v>
      </c>
      <c r="C170" s="51"/>
      <c r="D170" s="51"/>
      <c r="E170" s="51"/>
      <c r="F170" s="51"/>
      <c r="G170" s="57" t="str">
        <f t="shared" si="12"/>
        <v/>
      </c>
      <c r="H170" s="122"/>
      <c r="I170" s="172" t="str">
        <f t="shared" si="13"/>
        <v/>
      </c>
      <c r="J170" s="51"/>
      <c r="K170" s="51"/>
      <c r="L170" s="172" t="str">
        <f t="shared" si="14"/>
        <v/>
      </c>
      <c r="M170" s="174" t="str">
        <f t="shared" si="15"/>
        <v/>
      </c>
      <c r="N170" s="172" t="str">
        <f t="shared" si="16"/>
        <v/>
      </c>
      <c r="O170" s="50"/>
      <c r="P170" s="50"/>
      <c r="Q170" s="55"/>
      <c r="R170" s="52"/>
      <c r="S170" s="172" t="str">
        <f t="shared" si="17"/>
        <v/>
      </c>
      <c r="T170" s="53">
        <v>1</v>
      </c>
      <c r="U170" s="125"/>
    </row>
    <row r="171" spans="1:21" ht="13" customHeight="1">
      <c r="A171" s="50"/>
      <c r="B171" s="57" t="s">
        <v>128</v>
      </c>
      <c r="C171" s="51"/>
      <c r="D171" s="51"/>
      <c r="E171" s="51"/>
      <c r="F171" s="51"/>
      <c r="G171" s="57" t="str">
        <f t="shared" si="12"/>
        <v/>
      </c>
      <c r="H171" s="122"/>
      <c r="I171" s="172" t="str">
        <f t="shared" si="13"/>
        <v/>
      </c>
      <c r="J171" s="51"/>
      <c r="K171" s="51"/>
      <c r="L171" s="172" t="str">
        <f t="shared" si="14"/>
        <v/>
      </c>
      <c r="M171" s="174" t="str">
        <f t="shared" si="15"/>
        <v/>
      </c>
      <c r="N171" s="172" t="str">
        <f t="shared" si="16"/>
        <v/>
      </c>
      <c r="O171" s="50"/>
      <c r="P171" s="50"/>
      <c r="Q171" s="55"/>
      <c r="R171" s="52"/>
      <c r="S171" s="172" t="str">
        <f t="shared" si="17"/>
        <v/>
      </c>
      <c r="T171" s="53">
        <v>1</v>
      </c>
      <c r="U171" s="125"/>
    </row>
    <row r="172" spans="1:21" ht="13" customHeight="1">
      <c r="A172" s="50"/>
      <c r="B172" s="57" t="s">
        <v>128</v>
      </c>
      <c r="C172" s="51"/>
      <c r="D172" s="51"/>
      <c r="E172" s="51"/>
      <c r="F172" s="51"/>
      <c r="G172" s="57" t="str">
        <f t="shared" si="12"/>
        <v/>
      </c>
      <c r="H172" s="122"/>
      <c r="I172" s="172" t="str">
        <f t="shared" si="13"/>
        <v/>
      </c>
      <c r="J172" s="51"/>
      <c r="K172" s="51"/>
      <c r="L172" s="172" t="str">
        <f t="shared" si="14"/>
        <v/>
      </c>
      <c r="M172" s="174" t="str">
        <f t="shared" si="15"/>
        <v/>
      </c>
      <c r="N172" s="172" t="str">
        <f t="shared" si="16"/>
        <v/>
      </c>
      <c r="O172" s="50"/>
      <c r="P172" s="50"/>
      <c r="Q172" s="55"/>
      <c r="R172" s="52"/>
      <c r="S172" s="172" t="str">
        <f t="shared" si="17"/>
        <v/>
      </c>
      <c r="T172" s="53">
        <v>1</v>
      </c>
      <c r="U172" s="125"/>
    </row>
    <row r="173" spans="1:21" ht="13" customHeight="1">
      <c r="A173" s="50"/>
      <c r="B173" s="57" t="s">
        <v>128</v>
      </c>
      <c r="C173" s="51"/>
      <c r="D173" s="51"/>
      <c r="E173" s="51"/>
      <c r="F173" s="51"/>
      <c r="G173" s="57" t="str">
        <f t="shared" si="12"/>
        <v/>
      </c>
      <c r="H173" s="122"/>
      <c r="I173" s="172" t="str">
        <f t="shared" si="13"/>
        <v/>
      </c>
      <c r="J173" s="51"/>
      <c r="K173" s="51"/>
      <c r="L173" s="172" t="str">
        <f t="shared" si="14"/>
        <v/>
      </c>
      <c r="M173" s="174" t="str">
        <f t="shared" si="15"/>
        <v/>
      </c>
      <c r="N173" s="172" t="str">
        <f t="shared" si="16"/>
        <v/>
      </c>
      <c r="O173" s="50"/>
      <c r="P173" s="50"/>
      <c r="Q173" s="55"/>
      <c r="R173" s="52"/>
      <c r="S173" s="172" t="str">
        <f t="shared" si="17"/>
        <v/>
      </c>
      <c r="T173" s="53">
        <v>1</v>
      </c>
      <c r="U173" s="125"/>
    </row>
    <row r="174" spans="1:21" ht="13" customHeight="1">
      <c r="A174" s="50"/>
      <c r="B174" s="57" t="s">
        <v>128</v>
      </c>
      <c r="C174" s="51"/>
      <c r="D174" s="51"/>
      <c r="E174" s="51"/>
      <c r="F174" s="51"/>
      <c r="G174" s="57" t="str">
        <f t="shared" si="12"/>
        <v/>
      </c>
      <c r="H174" s="122"/>
      <c r="I174" s="172" t="str">
        <f t="shared" si="13"/>
        <v/>
      </c>
      <c r="J174" s="51"/>
      <c r="K174" s="51"/>
      <c r="L174" s="172" t="str">
        <f t="shared" si="14"/>
        <v/>
      </c>
      <c r="M174" s="174" t="str">
        <f t="shared" si="15"/>
        <v/>
      </c>
      <c r="N174" s="172" t="str">
        <f t="shared" si="16"/>
        <v/>
      </c>
      <c r="O174" s="50"/>
      <c r="P174" s="50"/>
      <c r="Q174" s="55"/>
      <c r="R174" s="52"/>
      <c r="S174" s="172" t="str">
        <f t="shared" si="17"/>
        <v/>
      </c>
      <c r="T174" s="53">
        <v>1</v>
      </c>
      <c r="U174" s="125"/>
    </row>
    <row r="175" spans="1:21" ht="13" customHeight="1">
      <c r="A175" s="50"/>
      <c r="B175" s="57" t="s">
        <v>128</v>
      </c>
      <c r="C175" s="51"/>
      <c r="D175" s="51"/>
      <c r="E175" s="51"/>
      <c r="F175" s="51"/>
      <c r="G175" s="57" t="str">
        <f t="shared" si="12"/>
        <v/>
      </c>
      <c r="H175" s="122"/>
      <c r="I175" s="172" t="str">
        <f t="shared" si="13"/>
        <v/>
      </c>
      <c r="J175" s="51"/>
      <c r="K175" s="51"/>
      <c r="L175" s="172" t="str">
        <f t="shared" si="14"/>
        <v/>
      </c>
      <c r="M175" s="174" t="str">
        <f t="shared" si="15"/>
        <v/>
      </c>
      <c r="N175" s="172" t="str">
        <f t="shared" si="16"/>
        <v/>
      </c>
      <c r="O175" s="50"/>
      <c r="P175" s="50"/>
      <c r="Q175" s="55"/>
      <c r="R175" s="52"/>
      <c r="S175" s="172" t="str">
        <f t="shared" si="17"/>
        <v/>
      </c>
      <c r="T175" s="53">
        <v>1</v>
      </c>
      <c r="U175" s="125"/>
    </row>
    <row r="176" spans="1:21" ht="13" customHeight="1">
      <c r="A176" s="50"/>
      <c r="B176" s="57" t="s">
        <v>128</v>
      </c>
      <c r="C176" s="51"/>
      <c r="D176" s="51"/>
      <c r="E176" s="51"/>
      <c r="F176" s="51"/>
      <c r="G176" s="57" t="str">
        <f t="shared" si="12"/>
        <v/>
      </c>
      <c r="H176" s="122"/>
      <c r="I176" s="172" t="str">
        <f t="shared" si="13"/>
        <v/>
      </c>
      <c r="J176" s="51"/>
      <c r="K176" s="51"/>
      <c r="L176" s="172" t="str">
        <f t="shared" si="14"/>
        <v/>
      </c>
      <c r="M176" s="174" t="str">
        <f t="shared" si="15"/>
        <v/>
      </c>
      <c r="N176" s="172" t="str">
        <f t="shared" si="16"/>
        <v/>
      </c>
      <c r="O176" s="50"/>
      <c r="P176" s="50"/>
      <c r="Q176" s="55"/>
      <c r="R176" s="52"/>
      <c r="S176" s="172" t="str">
        <f t="shared" si="17"/>
        <v/>
      </c>
      <c r="T176" s="53">
        <v>1</v>
      </c>
      <c r="U176" s="125"/>
    </row>
    <row r="177" spans="1:21" ht="13" customHeight="1">
      <c r="A177" s="50"/>
      <c r="B177" s="57" t="s">
        <v>128</v>
      </c>
      <c r="C177" s="51"/>
      <c r="D177" s="51"/>
      <c r="E177" s="51"/>
      <c r="F177" s="51"/>
      <c r="G177" s="57" t="str">
        <f t="shared" si="12"/>
        <v/>
      </c>
      <c r="H177" s="122"/>
      <c r="I177" s="172" t="str">
        <f t="shared" si="13"/>
        <v/>
      </c>
      <c r="J177" s="51"/>
      <c r="K177" s="51"/>
      <c r="L177" s="172" t="str">
        <f t="shared" si="14"/>
        <v/>
      </c>
      <c r="M177" s="174" t="str">
        <f t="shared" si="15"/>
        <v/>
      </c>
      <c r="N177" s="172" t="str">
        <f t="shared" si="16"/>
        <v/>
      </c>
      <c r="O177" s="50"/>
      <c r="P177" s="50"/>
      <c r="Q177" s="55"/>
      <c r="R177" s="52"/>
      <c r="S177" s="172" t="str">
        <f t="shared" si="17"/>
        <v/>
      </c>
      <c r="T177" s="53">
        <v>1</v>
      </c>
      <c r="U177" s="125"/>
    </row>
    <row r="178" spans="1:21" ht="13" customHeight="1">
      <c r="A178" s="50"/>
      <c r="B178" s="57" t="s">
        <v>128</v>
      </c>
      <c r="C178" s="51"/>
      <c r="D178" s="51"/>
      <c r="E178" s="51"/>
      <c r="F178" s="51"/>
      <c r="G178" s="57" t="str">
        <f t="shared" si="12"/>
        <v/>
      </c>
      <c r="H178" s="122"/>
      <c r="I178" s="172" t="str">
        <f t="shared" si="13"/>
        <v/>
      </c>
      <c r="J178" s="51"/>
      <c r="K178" s="51"/>
      <c r="L178" s="172" t="str">
        <f t="shared" si="14"/>
        <v/>
      </c>
      <c r="M178" s="174" t="str">
        <f t="shared" si="15"/>
        <v/>
      </c>
      <c r="N178" s="172" t="str">
        <f t="shared" si="16"/>
        <v/>
      </c>
      <c r="O178" s="50"/>
      <c r="P178" s="50"/>
      <c r="Q178" s="55"/>
      <c r="R178" s="52"/>
      <c r="S178" s="172" t="str">
        <f t="shared" si="17"/>
        <v/>
      </c>
      <c r="T178" s="53">
        <v>1</v>
      </c>
      <c r="U178" s="125"/>
    </row>
    <row r="179" spans="1:21" ht="13" customHeight="1">
      <c r="A179" s="50"/>
      <c r="B179" s="57" t="s">
        <v>128</v>
      </c>
      <c r="C179" s="51"/>
      <c r="D179" s="51"/>
      <c r="E179" s="51"/>
      <c r="F179" s="51"/>
      <c r="G179" s="57" t="str">
        <f t="shared" si="12"/>
        <v/>
      </c>
      <c r="H179" s="122"/>
      <c r="I179" s="172" t="str">
        <f t="shared" si="13"/>
        <v/>
      </c>
      <c r="J179" s="51"/>
      <c r="K179" s="51"/>
      <c r="L179" s="172" t="str">
        <f t="shared" si="14"/>
        <v/>
      </c>
      <c r="M179" s="174" t="str">
        <f t="shared" si="15"/>
        <v/>
      </c>
      <c r="N179" s="172" t="str">
        <f t="shared" si="16"/>
        <v/>
      </c>
      <c r="O179" s="50"/>
      <c r="P179" s="50"/>
      <c r="Q179" s="55"/>
      <c r="R179" s="52"/>
      <c r="S179" s="172" t="str">
        <f t="shared" si="17"/>
        <v/>
      </c>
      <c r="T179" s="53">
        <v>1</v>
      </c>
      <c r="U179" s="125"/>
    </row>
    <row r="180" spans="1:21" ht="13" customHeight="1">
      <c r="A180" s="50"/>
      <c r="B180" s="57" t="s">
        <v>128</v>
      </c>
      <c r="C180" s="51"/>
      <c r="D180" s="51"/>
      <c r="E180" s="51"/>
      <c r="F180" s="51"/>
      <c r="G180" s="57" t="str">
        <f t="shared" si="12"/>
        <v/>
      </c>
      <c r="H180" s="122"/>
      <c r="I180" s="172" t="str">
        <f t="shared" si="13"/>
        <v/>
      </c>
      <c r="J180" s="51"/>
      <c r="K180" s="51"/>
      <c r="L180" s="172" t="str">
        <f t="shared" si="14"/>
        <v/>
      </c>
      <c r="M180" s="174" t="str">
        <f t="shared" si="15"/>
        <v/>
      </c>
      <c r="N180" s="172" t="str">
        <f t="shared" si="16"/>
        <v/>
      </c>
      <c r="O180" s="50"/>
      <c r="P180" s="50"/>
      <c r="Q180" s="55"/>
      <c r="R180" s="52"/>
      <c r="S180" s="172" t="str">
        <f t="shared" si="17"/>
        <v/>
      </c>
      <c r="T180" s="53">
        <v>1</v>
      </c>
      <c r="U180" s="125"/>
    </row>
    <row r="181" spans="1:21" ht="13" customHeight="1">
      <c r="A181" s="50"/>
      <c r="B181" s="57" t="s">
        <v>128</v>
      </c>
      <c r="C181" s="51"/>
      <c r="D181" s="51"/>
      <c r="E181" s="51"/>
      <c r="F181" s="51"/>
      <c r="G181" s="57" t="str">
        <f t="shared" si="12"/>
        <v/>
      </c>
      <c r="H181" s="122"/>
      <c r="I181" s="172" t="str">
        <f t="shared" si="13"/>
        <v/>
      </c>
      <c r="J181" s="51"/>
      <c r="K181" s="51"/>
      <c r="L181" s="172" t="str">
        <f t="shared" si="14"/>
        <v/>
      </c>
      <c r="M181" s="174" t="str">
        <f t="shared" si="15"/>
        <v/>
      </c>
      <c r="N181" s="172" t="str">
        <f t="shared" si="16"/>
        <v/>
      </c>
      <c r="O181" s="50"/>
      <c r="P181" s="50"/>
      <c r="Q181" s="55"/>
      <c r="R181" s="52"/>
      <c r="S181" s="172" t="str">
        <f t="shared" si="17"/>
        <v/>
      </c>
      <c r="T181" s="53">
        <v>1</v>
      </c>
      <c r="U181" s="125"/>
    </row>
    <row r="182" spans="1:21" ht="13" customHeight="1">
      <c r="A182" s="50"/>
      <c r="B182" s="57" t="s">
        <v>128</v>
      </c>
      <c r="C182" s="51"/>
      <c r="D182" s="51"/>
      <c r="E182" s="51"/>
      <c r="F182" s="51"/>
      <c r="G182" s="57" t="str">
        <f t="shared" si="12"/>
        <v/>
      </c>
      <c r="H182" s="122"/>
      <c r="I182" s="172" t="str">
        <f t="shared" si="13"/>
        <v/>
      </c>
      <c r="J182" s="51"/>
      <c r="K182" s="51"/>
      <c r="L182" s="172" t="str">
        <f t="shared" si="14"/>
        <v/>
      </c>
      <c r="M182" s="174" t="str">
        <f t="shared" si="15"/>
        <v/>
      </c>
      <c r="N182" s="172" t="str">
        <f t="shared" si="16"/>
        <v/>
      </c>
      <c r="O182" s="50"/>
      <c r="P182" s="50"/>
      <c r="Q182" s="55"/>
      <c r="R182" s="52"/>
      <c r="S182" s="172" t="str">
        <f t="shared" si="17"/>
        <v/>
      </c>
      <c r="T182" s="53">
        <v>1</v>
      </c>
      <c r="U182" s="125"/>
    </row>
    <row r="183" spans="1:21" ht="13" customHeight="1">
      <c r="A183" s="50"/>
      <c r="B183" s="57" t="s">
        <v>128</v>
      </c>
      <c r="C183" s="51"/>
      <c r="D183" s="51"/>
      <c r="E183" s="51"/>
      <c r="F183" s="51"/>
      <c r="G183" s="57" t="str">
        <f t="shared" si="12"/>
        <v/>
      </c>
      <c r="H183" s="122"/>
      <c r="I183" s="172" t="str">
        <f t="shared" si="13"/>
        <v/>
      </c>
      <c r="J183" s="51"/>
      <c r="K183" s="51"/>
      <c r="L183" s="172" t="str">
        <f t="shared" si="14"/>
        <v/>
      </c>
      <c r="M183" s="174" t="str">
        <f t="shared" si="15"/>
        <v/>
      </c>
      <c r="N183" s="172" t="str">
        <f t="shared" si="16"/>
        <v/>
      </c>
      <c r="O183" s="50"/>
      <c r="P183" s="50"/>
      <c r="Q183" s="55"/>
      <c r="R183" s="52"/>
      <c r="S183" s="172" t="str">
        <f t="shared" si="17"/>
        <v/>
      </c>
      <c r="T183" s="53">
        <v>1</v>
      </c>
      <c r="U183" s="125"/>
    </row>
    <row r="184" spans="1:21" ht="13" customHeight="1">
      <c r="A184" s="50"/>
      <c r="B184" s="57" t="s">
        <v>128</v>
      </c>
      <c r="C184" s="51"/>
      <c r="D184" s="51"/>
      <c r="E184" s="51"/>
      <c r="F184" s="51"/>
      <c r="G184" s="57" t="str">
        <f t="shared" si="12"/>
        <v/>
      </c>
      <c r="H184" s="122"/>
      <c r="I184" s="172" t="str">
        <f t="shared" si="13"/>
        <v/>
      </c>
      <c r="J184" s="51"/>
      <c r="K184" s="51"/>
      <c r="L184" s="172" t="str">
        <f t="shared" si="14"/>
        <v/>
      </c>
      <c r="M184" s="174" t="str">
        <f t="shared" si="15"/>
        <v/>
      </c>
      <c r="N184" s="172" t="str">
        <f t="shared" si="16"/>
        <v/>
      </c>
      <c r="O184" s="50"/>
      <c r="P184" s="50"/>
      <c r="Q184" s="55"/>
      <c r="R184" s="52"/>
      <c r="S184" s="172" t="str">
        <f t="shared" si="17"/>
        <v/>
      </c>
      <c r="T184" s="53">
        <v>1</v>
      </c>
      <c r="U184" s="125"/>
    </row>
    <row r="185" spans="1:21" ht="13" customHeight="1">
      <c r="A185" s="50"/>
      <c r="B185" s="57" t="s">
        <v>128</v>
      </c>
      <c r="C185" s="51"/>
      <c r="D185" s="51"/>
      <c r="E185" s="51"/>
      <c r="F185" s="51"/>
      <c r="G185" s="57" t="str">
        <f t="shared" si="12"/>
        <v/>
      </c>
      <c r="H185" s="122"/>
      <c r="I185" s="172" t="str">
        <f t="shared" si="13"/>
        <v/>
      </c>
      <c r="J185" s="51"/>
      <c r="K185" s="51"/>
      <c r="L185" s="172" t="str">
        <f t="shared" si="14"/>
        <v/>
      </c>
      <c r="M185" s="174" t="str">
        <f t="shared" si="15"/>
        <v/>
      </c>
      <c r="N185" s="172" t="str">
        <f t="shared" si="16"/>
        <v/>
      </c>
      <c r="O185" s="50"/>
      <c r="P185" s="50"/>
      <c r="Q185" s="55"/>
      <c r="R185" s="52"/>
      <c r="S185" s="172" t="str">
        <f t="shared" si="17"/>
        <v/>
      </c>
      <c r="T185" s="53">
        <v>1</v>
      </c>
      <c r="U185" s="125"/>
    </row>
    <row r="186" spans="1:21" ht="13" customHeight="1">
      <c r="A186" s="50"/>
      <c r="B186" s="57" t="s">
        <v>128</v>
      </c>
      <c r="C186" s="51"/>
      <c r="D186" s="51"/>
      <c r="E186" s="51"/>
      <c r="F186" s="51"/>
      <c r="G186" s="57" t="str">
        <f t="shared" si="12"/>
        <v/>
      </c>
      <c r="H186" s="122"/>
      <c r="I186" s="172" t="str">
        <f t="shared" si="13"/>
        <v/>
      </c>
      <c r="J186" s="51"/>
      <c r="K186" s="51"/>
      <c r="L186" s="172" t="str">
        <f t="shared" si="14"/>
        <v/>
      </c>
      <c r="M186" s="174" t="str">
        <f t="shared" si="15"/>
        <v/>
      </c>
      <c r="N186" s="172" t="str">
        <f t="shared" si="16"/>
        <v/>
      </c>
      <c r="O186" s="50"/>
      <c r="P186" s="50"/>
      <c r="Q186" s="55"/>
      <c r="R186" s="52"/>
      <c r="S186" s="172" t="str">
        <f t="shared" si="17"/>
        <v/>
      </c>
      <c r="T186" s="53">
        <v>1</v>
      </c>
      <c r="U186" s="125"/>
    </row>
    <row r="187" spans="1:21" ht="13" customHeight="1">
      <c r="A187" s="50"/>
      <c r="B187" s="57" t="s">
        <v>128</v>
      </c>
      <c r="C187" s="51"/>
      <c r="D187" s="51"/>
      <c r="E187" s="51"/>
      <c r="F187" s="51"/>
      <c r="G187" s="57" t="str">
        <f t="shared" si="12"/>
        <v/>
      </c>
      <c r="H187" s="122"/>
      <c r="I187" s="172" t="str">
        <f t="shared" si="13"/>
        <v/>
      </c>
      <c r="J187" s="51"/>
      <c r="K187" s="51"/>
      <c r="L187" s="172" t="str">
        <f t="shared" si="14"/>
        <v/>
      </c>
      <c r="M187" s="174" t="str">
        <f t="shared" si="15"/>
        <v/>
      </c>
      <c r="N187" s="172" t="str">
        <f t="shared" si="16"/>
        <v/>
      </c>
      <c r="O187" s="50"/>
      <c r="P187" s="50"/>
      <c r="Q187" s="55"/>
      <c r="R187" s="52"/>
      <c r="S187" s="172" t="str">
        <f t="shared" si="17"/>
        <v/>
      </c>
      <c r="T187" s="53">
        <v>1</v>
      </c>
      <c r="U187" s="125"/>
    </row>
    <row r="188" spans="1:21" ht="13" customHeight="1">
      <c r="A188" s="50"/>
      <c r="B188" s="57" t="s">
        <v>128</v>
      </c>
      <c r="C188" s="51"/>
      <c r="D188" s="51"/>
      <c r="E188" s="51"/>
      <c r="F188" s="51"/>
      <c r="G188" s="57" t="str">
        <f t="shared" si="12"/>
        <v/>
      </c>
      <c r="H188" s="122"/>
      <c r="I188" s="172" t="str">
        <f t="shared" si="13"/>
        <v/>
      </c>
      <c r="J188" s="51"/>
      <c r="K188" s="51"/>
      <c r="L188" s="172" t="str">
        <f t="shared" si="14"/>
        <v/>
      </c>
      <c r="M188" s="174" t="str">
        <f t="shared" si="15"/>
        <v/>
      </c>
      <c r="N188" s="172" t="str">
        <f t="shared" si="16"/>
        <v/>
      </c>
      <c r="O188" s="50"/>
      <c r="P188" s="50"/>
      <c r="Q188" s="55"/>
      <c r="R188" s="52"/>
      <c r="S188" s="172" t="str">
        <f t="shared" si="17"/>
        <v/>
      </c>
      <c r="T188" s="53">
        <v>1</v>
      </c>
      <c r="U188" s="125"/>
    </row>
    <row r="189" spans="1:21" ht="13" customHeight="1">
      <c r="A189" s="50"/>
      <c r="B189" s="57" t="s">
        <v>128</v>
      </c>
      <c r="C189" s="51"/>
      <c r="D189" s="51"/>
      <c r="E189" s="51"/>
      <c r="F189" s="51"/>
      <c r="G189" s="57" t="str">
        <f t="shared" si="12"/>
        <v/>
      </c>
      <c r="H189" s="122"/>
      <c r="I189" s="172" t="str">
        <f t="shared" si="13"/>
        <v/>
      </c>
      <c r="J189" s="51"/>
      <c r="K189" s="51"/>
      <c r="L189" s="172" t="str">
        <f t="shared" si="14"/>
        <v/>
      </c>
      <c r="M189" s="174" t="str">
        <f t="shared" si="15"/>
        <v/>
      </c>
      <c r="N189" s="172" t="str">
        <f t="shared" si="16"/>
        <v/>
      </c>
      <c r="O189" s="50"/>
      <c r="P189" s="50"/>
      <c r="Q189" s="55"/>
      <c r="R189" s="52"/>
      <c r="S189" s="172" t="str">
        <f t="shared" si="17"/>
        <v/>
      </c>
      <c r="T189" s="53">
        <v>1</v>
      </c>
      <c r="U189" s="125"/>
    </row>
    <row r="190" spans="1:21" ht="13" customHeight="1">
      <c r="A190" s="50"/>
      <c r="B190" s="57" t="s">
        <v>128</v>
      </c>
      <c r="C190" s="51"/>
      <c r="D190" s="51"/>
      <c r="E190" s="51"/>
      <c r="F190" s="51"/>
      <c r="G190" s="57" t="str">
        <f t="shared" si="12"/>
        <v/>
      </c>
      <c r="H190" s="122"/>
      <c r="I190" s="172" t="str">
        <f t="shared" si="13"/>
        <v/>
      </c>
      <c r="J190" s="51"/>
      <c r="K190" s="51"/>
      <c r="L190" s="172" t="str">
        <f t="shared" si="14"/>
        <v/>
      </c>
      <c r="M190" s="174" t="str">
        <f t="shared" si="15"/>
        <v/>
      </c>
      <c r="N190" s="172" t="str">
        <f t="shared" si="16"/>
        <v/>
      </c>
      <c r="O190" s="50"/>
      <c r="P190" s="50"/>
      <c r="Q190" s="55"/>
      <c r="R190" s="52"/>
      <c r="S190" s="172" t="str">
        <f t="shared" si="17"/>
        <v/>
      </c>
      <c r="T190" s="53">
        <v>1</v>
      </c>
      <c r="U190" s="125"/>
    </row>
    <row r="191" spans="1:21" ht="13" customHeight="1">
      <c r="A191" s="50"/>
      <c r="B191" s="57" t="s">
        <v>128</v>
      </c>
      <c r="C191" s="51"/>
      <c r="D191" s="51"/>
      <c r="E191" s="51"/>
      <c r="F191" s="51"/>
      <c r="G191" s="57" t="str">
        <f t="shared" si="12"/>
        <v/>
      </c>
      <c r="H191" s="122"/>
      <c r="I191" s="172" t="str">
        <f t="shared" si="13"/>
        <v/>
      </c>
      <c r="J191" s="51"/>
      <c r="K191" s="51"/>
      <c r="L191" s="172" t="str">
        <f t="shared" si="14"/>
        <v/>
      </c>
      <c r="M191" s="174" t="str">
        <f t="shared" si="15"/>
        <v/>
      </c>
      <c r="N191" s="172" t="str">
        <f t="shared" si="16"/>
        <v/>
      </c>
      <c r="O191" s="50"/>
      <c r="P191" s="50"/>
      <c r="Q191" s="55"/>
      <c r="R191" s="52"/>
      <c r="S191" s="172" t="str">
        <f t="shared" si="17"/>
        <v/>
      </c>
      <c r="T191" s="53">
        <v>1</v>
      </c>
      <c r="U191" s="125"/>
    </row>
    <row r="192" spans="1:21" ht="13" customHeight="1">
      <c r="A192" s="50"/>
      <c r="B192" s="57" t="s">
        <v>128</v>
      </c>
      <c r="C192" s="51"/>
      <c r="D192" s="51"/>
      <c r="E192" s="51"/>
      <c r="F192" s="51"/>
      <c r="G192" s="57" t="str">
        <f t="shared" si="12"/>
        <v/>
      </c>
      <c r="H192" s="122"/>
      <c r="I192" s="172" t="str">
        <f t="shared" si="13"/>
        <v/>
      </c>
      <c r="J192" s="51"/>
      <c r="K192" s="51"/>
      <c r="L192" s="172" t="str">
        <f t="shared" si="14"/>
        <v/>
      </c>
      <c r="M192" s="174" t="str">
        <f t="shared" si="15"/>
        <v/>
      </c>
      <c r="N192" s="172" t="str">
        <f t="shared" si="16"/>
        <v/>
      </c>
      <c r="O192" s="50"/>
      <c r="P192" s="50"/>
      <c r="Q192" s="55"/>
      <c r="R192" s="52"/>
      <c r="S192" s="172" t="str">
        <f t="shared" si="17"/>
        <v/>
      </c>
      <c r="T192" s="53">
        <v>1</v>
      </c>
      <c r="U192" s="125"/>
    </row>
    <row r="193" spans="1:22" ht="13" customHeight="1">
      <c r="A193" s="50"/>
      <c r="B193" s="57" t="s">
        <v>128</v>
      </c>
      <c r="C193" s="51"/>
      <c r="D193" s="51"/>
      <c r="E193" s="51"/>
      <c r="F193" s="51"/>
      <c r="G193" s="57" t="str">
        <f t="shared" si="12"/>
        <v/>
      </c>
      <c r="H193" s="122"/>
      <c r="I193" s="172" t="str">
        <f t="shared" si="13"/>
        <v/>
      </c>
      <c r="J193" s="51"/>
      <c r="K193" s="51"/>
      <c r="L193" s="172" t="str">
        <f t="shared" si="14"/>
        <v/>
      </c>
      <c r="M193" s="174" t="str">
        <f t="shared" si="15"/>
        <v/>
      </c>
      <c r="N193" s="172" t="str">
        <f t="shared" si="16"/>
        <v/>
      </c>
      <c r="O193" s="50"/>
      <c r="P193" s="50"/>
      <c r="Q193" s="55"/>
      <c r="R193" s="52"/>
      <c r="S193" s="172" t="str">
        <f t="shared" si="17"/>
        <v/>
      </c>
      <c r="T193" s="53">
        <v>1</v>
      </c>
      <c r="U193" s="125"/>
    </row>
    <row r="194" spans="1:22" ht="13" customHeight="1">
      <c r="A194" s="50"/>
      <c r="B194" s="57" t="s">
        <v>128</v>
      </c>
      <c r="C194" s="51"/>
      <c r="D194" s="51"/>
      <c r="E194" s="51"/>
      <c r="F194" s="51"/>
      <c r="G194" s="57" t="str">
        <f t="shared" si="12"/>
        <v/>
      </c>
      <c r="H194" s="122"/>
      <c r="I194" s="172" t="str">
        <f t="shared" si="13"/>
        <v/>
      </c>
      <c r="J194" s="51"/>
      <c r="K194" s="51"/>
      <c r="L194" s="172" t="str">
        <f t="shared" si="14"/>
        <v/>
      </c>
      <c r="M194" s="174" t="str">
        <f t="shared" si="15"/>
        <v/>
      </c>
      <c r="N194" s="172" t="str">
        <f t="shared" si="16"/>
        <v/>
      </c>
      <c r="O194" s="50"/>
      <c r="P194" s="50"/>
      <c r="Q194" s="55"/>
      <c r="R194" s="52"/>
      <c r="S194" s="172" t="str">
        <f t="shared" si="17"/>
        <v/>
      </c>
      <c r="T194" s="53">
        <v>1</v>
      </c>
      <c r="U194" s="125"/>
    </row>
    <row r="195" spans="1:22" ht="13" customHeight="1">
      <c r="A195" s="50"/>
      <c r="B195" s="57" t="s">
        <v>128</v>
      </c>
      <c r="C195" s="51"/>
      <c r="D195" s="51"/>
      <c r="E195" s="51"/>
      <c r="F195" s="51"/>
      <c r="G195" s="57" t="str">
        <f t="shared" ref="G195:G200" si="18">IF(ISBLANK(D195), "",D195)</f>
        <v/>
      </c>
      <c r="H195" s="122"/>
      <c r="I195" s="172" t="str">
        <f t="shared" ref="I195:I200" si="19">IF(ISBLANK($A195), "", "RP HPLC")</f>
        <v/>
      </c>
      <c r="J195" s="51"/>
      <c r="K195" s="51"/>
      <c r="L195" s="172" t="str">
        <f t="shared" ref="L195:L200" si="20">IF(ISBLANK($A195), "", 4.5)</f>
        <v/>
      </c>
      <c r="M195" s="174" t="str">
        <f t="shared" ref="M195:M200" si="21">IF(ISBLANK($H195),"",ROUND($H195*4.5,1))</f>
        <v/>
      </c>
      <c r="N195" s="172" t="str">
        <f t="shared" ref="N195:N200" si="22">IF(ISBLANK($A195), "", "RPC")</f>
        <v/>
      </c>
      <c r="O195" s="50"/>
      <c r="P195" s="50"/>
      <c r="Q195" s="55"/>
      <c r="R195" s="52"/>
      <c r="S195" s="172" t="str">
        <f t="shared" ref="S195:S200" si="23">IF($O195="Dry",IF(NOT(ISBLANK($H195)),$H195), IF(NOT(ISBLANK($Q195)),ROUNDDOWN((($H195/$Q195)*1000)/15,0),""))</f>
        <v/>
      </c>
      <c r="T195" s="53">
        <v>1</v>
      </c>
      <c r="U195" s="125"/>
    </row>
    <row r="196" spans="1:22" ht="13" customHeight="1">
      <c r="A196" s="50"/>
      <c r="B196" s="57" t="s">
        <v>128</v>
      </c>
      <c r="C196" s="51"/>
      <c r="D196" s="51"/>
      <c r="E196" s="51"/>
      <c r="F196" s="51"/>
      <c r="G196" s="57" t="str">
        <f t="shared" si="18"/>
        <v/>
      </c>
      <c r="H196" s="122"/>
      <c r="I196" s="172" t="str">
        <f t="shared" si="19"/>
        <v/>
      </c>
      <c r="J196" s="51"/>
      <c r="K196" s="51"/>
      <c r="L196" s="172" t="str">
        <f t="shared" si="20"/>
        <v/>
      </c>
      <c r="M196" s="174" t="str">
        <f t="shared" si="21"/>
        <v/>
      </c>
      <c r="N196" s="172" t="str">
        <f t="shared" si="22"/>
        <v/>
      </c>
      <c r="O196" s="50"/>
      <c r="P196" s="50"/>
      <c r="Q196" s="55"/>
      <c r="R196" s="52"/>
      <c r="S196" s="172" t="str">
        <f t="shared" si="23"/>
        <v/>
      </c>
      <c r="T196" s="53">
        <v>1</v>
      </c>
      <c r="U196" s="125"/>
    </row>
    <row r="197" spans="1:22" ht="13" customHeight="1">
      <c r="A197" s="50"/>
      <c r="B197" s="57" t="s">
        <v>128</v>
      </c>
      <c r="C197" s="51"/>
      <c r="D197" s="51"/>
      <c r="E197" s="51"/>
      <c r="F197" s="51"/>
      <c r="G197" s="57" t="str">
        <f t="shared" si="18"/>
        <v/>
      </c>
      <c r="H197" s="122"/>
      <c r="I197" s="172" t="str">
        <f t="shared" si="19"/>
        <v/>
      </c>
      <c r="J197" s="51"/>
      <c r="K197" s="51"/>
      <c r="L197" s="172" t="str">
        <f t="shared" si="20"/>
        <v/>
      </c>
      <c r="M197" s="174" t="str">
        <f t="shared" si="21"/>
        <v/>
      </c>
      <c r="N197" s="172" t="str">
        <f t="shared" si="22"/>
        <v/>
      </c>
      <c r="O197" s="50"/>
      <c r="P197" s="50"/>
      <c r="Q197" s="55"/>
      <c r="R197" s="52"/>
      <c r="S197" s="172" t="str">
        <f t="shared" si="23"/>
        <v/>
      </c>
      <c r="T197" s="53">
        <v>1</v>
      </c>
      <c r="U197" s="125"/>
    </row>
    <row r="198" spans="1:22" ht="13" customHeight="1">
      <c r="A198" s="50"/>
      <c r="B198" s="57" t="s">
        <v>128</v>
      </c>
      <c r="C198" s="51"/>
      <c r="D198" s="51"/>
      <c r="E198" s="51"/>
      <c r="F198" s="51"/>
      <c r="G198" s="57" t="str">
        <f t="shared" si="18"/>
        <v/>
      </c>
      <c r="H198" s="122"/>
      <c r="I198" s="172" t="str">
        <f t="shared" si="19"/>
        <v/>
      </c>
      <c r="J198" s="51"/>
      <c r="K198" s="51"/>
      <c r="L198" s="172" t="str">
        <f t="shared" si="20"/>
        <v/>
      </c>
      <c r="M198" s="174" t="str">
        <f t="shared" si="21"/>
        <v/>
      </c>
      <c r="N198" s="172" t="str">
        <f t="shared" si="22"/>
        <v/>
      </c>
      <c r="O198" s="50"/>
      <c r="P198" s="50"/>
      <c r="Q198" s="55"/>
      <c r="R198" s="52"/>
      <c r="S198" s="172" t="str">
        <f t="shared" si="23"/>
        <v/>
      </c>
      <c r="T198" s="53">
        <v>1</v>
      </c>
      <c r="U198" s="125"/>
    </row>
    <row r="199" spans="1:22" ht="13" customHeight="1">
      <c r="A199" s="50"/>
      <c r="B199" s="57" t="s">
        <v>128</v>
      </c>
      <c r="C199" s="51"/>
      <c r="D199" s="51"/>
      <c r="E199" s="51"/>
      <c r="F199" s="51"/>
      <c r="G199" s="57" t="str">
        <f t="shared" si="18"/>
        <v/>
      </c>
      <c r="H199" s="122"/>
      <c r="I199" s="172" t="str">
        <f t="shared" si="19"/>
        <v/>
      </c>
      <c r="J199" s="51"/>
      <c r="K199" s="51"/>
      <c r="L199" s="172" t="str">
        <f t="shared" si="20"/>
        <v/>
      </c>
      <c r="M199" s="174" t="str">
        <f t="shared" si="21"/>
        <v/>
      </c>
      <c r="N199" s="172" t="str">
        <f t="shared" si="22"/>
        <v/>
      </c>
      <c r="O199" s="50"/>
      <c r="P199" s="50"/>
      <c r="Q199" s="55"/>
      <c r="R199" s="52"/>
      <c r="S199" s="172" t="str">
        <f t="shared" si="23"/>
        <v/>
      </c>
      <c r="T199" s="53">
        <v>1</v>
      </c>
      <c r="U199" s="125"/>
    </row>
    <row r="200" spans="1:22" ht="13" customHeight="1">
      <c r="A200" s="50"/>
      <c r="B200" s="57" t="s">
        <v>128</v>
      </c>
      <c r="C200" s="51"/>
      <c r="D200" s="51"/>
      <c r="E200" s="51"/>
      <c r="F200" s="51"/>
      <c r="G200" s="57" t="str">
        <f t="shared" si="18"/>
        <v/>
      </c>
      <c r="H200" s="122"/>
      <c r="I200" s="172" t="str">
        <f t="shared" si="19"/>
        <v/>
      </c>
      <c r="J200" s="51"/>
      <c r="K200" s="51"/>
      <c r="L200" s="172" t="str">
        <f t="shared" si="20"/>
        <v/>
      </c>
      <c r="M200" s="174" t="str">
        <f t="shared" si="21"/>
        <v/>
      </c>
      <c r="N200" s="172" t="str">
        <f t="shared" si="22"/>
        <v/>
      </c>
      <c r="O200" s="50"/>
      <c r="P200" s="50"/>
      <c r="Q200" s="55"/>
      <c r="R200" s="52"/>
      <c r="S200" s="172" t="str">
        <f t="shared" si="23"/>
        <v/>
      </c>
      <c r="T200" s="53">
        <v>1</v>
      </c>
      <c r="U200" s="125"/>
    </row>
    <row r="201" spans="1:22" s="4" customFormat="1" ht="13" customHeight="1">
      <c r="A201" s="7"/>
      <c r="I201" s="119"/>
      <c r="L201" s="119"/>
      <c r="M201" s="119"/>
      <c r="N201" s="119"/>
      <c r="O201" s="10"/>
      <c r="P201" s="10"/>
      <c r="Q201" s="10"/>
      <c r="R201" s="11"/>
      <c r="S201" s="11"/>
      <c r="U201" s="6"/>
      <c r="V201" s="6"/>
    </row>
    <row r="202" spans="1:22" hidden="1">
      <c r="I202" s="119"/>
      <c r="L202" s="119"/>
      <c r="M202" s="119"/>
      <c r="N202" s="119"/>
      <c r="O202" s="5"/>
      <c r="P202" s="5"/>
      <c r="Q202" s="5"/>
      <c r="R202" s="12"/>
      <c r="S202" s="11"/>
      <c r="T202" s="5"/>
    </row>
    <row r="203" spans="1:22" hidden="1">
      <c r="A203" s="7"/>
      <c r="B203" s="4"/>
      <c r="C203" s="4"/>
      <c r="D203" s="4"/>
      <c r="E203" s="4"/>
      <c r="F203" s="4"/>
      <c r="G203" s="4"/>
      <c r="H203" s="4"/>
      <c r="J203" s="4"/>
      <c r="K203" s="4"/>
      <c r="O203" s="5"/>
      <c r="P203" s="5"/>
      <c r="Q203" s="5"/>
      <c r="R203" s="12"/>
      <c r="T203" s="5"/>
    </row>
    <row r="204" spans="1:22" hidden="1">
      <c r="A204" s="7"/>
      <c r="B204" s="4"/>
      <c r="C204" s="4"/>
      <c r="D204" s="4"/>
      <c r="E204" s="4"/>
      <c r="F204" s="4"/>
      <c r="G204" s="4"/>
      <c r="H204" s="4"/>
      <c r="J204" s="4"/>
      <c r="K204" s="4"/>
      <c r="O204" s="5"/>
      <c r="P204" s="5"/>
      <c r="Q204" s="5"/>
      <c r="R204" s="12"/>
      <c r="T204" s="5"/>
    </row>
    <row r="205" spans="1:22" hidden="1">
      <c r="A205" s="7"/>
      <c r="B205" s="4"/>
      <c r="C205" s="4"/>
      <c r="D205" s="4"/>
      <c r="E205" s="4"/>
      <c r="F205" s="4"/>
      <c r="G205" s="4"/>
      <c r="H205" s="4"/>
      <c r="J205" s="4"/>
      <c r="K205" s="4"/>
      <c r="O205" s="5"/>
      <c r="P205" s="5"/>
      <c r="Q205" s="5"/>
      <c r="R205" s="12"/>
      <c r="T205" s="5"/>
    </row>
    <row r="206" spans="1:22" hidden="1">
      <c r="A206" s="7"/>
      <c r="B206" s="4"/>
      <c r="C206" s="4"/>
      <c r="D206" s="4"/>
      <c r="E206" s="4"/>
      <c r="F206" s="4"/>
      <c r="G206" s="4"/>
      <c r="H206" s="4"/>
      <c r="J206" s="4"/>
      <c r="K206" s="4"/>
      <c r="O206" s="5"/>
      <c r="P206" s="5"/>
      <c r="Q206" s="5"/>
      <c r="R206" s="12"/>
      <c r="T206" s="5"/>
    </row>
    <row r="207" spans="1:22" hidden="1">
      <c r="A207" s="7"/>
      <c r="B207" s="4"/>
      <c r="C207" s="4"/>
      <c r="D207" s="4"/>
      <c r="E207" s="4"/>
      <c r="F207" s="4"/>
      <c r="G207" s="4"/>
      <c r="H207" s="4"/>
      <c r="J207" s="4"/>
      <c r="K207" s="4"/>
      <c r="O207" s="5"/>
      <c r="P207" s="5"/>
      <c r="Q207" s="5"/>
      <c r="R207" s="12"/>
      <c r="T207" s="5"/>
    </row>
    <row r="208" spans="1:22" hidden="1">
      <c r="A208" s="7"/>
      <c r="B208" s="4"/>
      <c r="C208" s="4"/>
      <c r="D208" s="4"/>
      <c r="E208" s="4"/>
      <c r="F208" s="4"/>
      <c r="G208" s="4"/>
      <c r="H208" s="4"/>
      <c r="J208" s="4"/>
      <c r="K208" s="4"/>
      <c r="O208" s="5"/>
      <c r="P208" s="5"/>
      <c r="Q208" s="5"/>
      <c r="R208" s="12"/>
      <c r="T208" s="5"/>
    </row>
    <row r="209" spans="1:20" hidden="1">
      <c r="A209" s="7"/>
      <c r="B209" s="4"/>
      <c r="C209" s="4"/>
      <c r="D209" s="4"/>
      <c r="E209" s="4"/>
      <c r="F209" s="4"/>
      <c r="G209" s="4"/>
      <c r="H209" s="4"/>
      <c r="J209" s="4"/>
      <c r="K209" s="4"/>
      <c r="O209" s="5"/>
      <c r="P209" s="5"/>
      <c r="Q209" s="5"/>
      <c r="R209" s="12"/>
      <c r="T209" s="5"/>
    </row>
    <row r="210" spans="1:20" hidden="1">
      <c r="A210" s="7"/>
      <c r="B210" s="4"/>
      <c r="C210" s="4"/>
      <c r="D210" s="4"/>
      <c r="E210" s="4"/>
      <c r="F210" s="4"/>
      <c r="G210" s="4"/>
      <c r="H210" s="4"/>
      <c r="J210" s="4"/>
      <c r="K210" s="4"/>
      <c r="O210" s="5"/>
      <c r="P210" s="5"/>
      <c r="Q210" s="5"/>
      <c r="R210" s="12"/>
      <c r="T210" s="5"/>
    </row>
    <row r="211" spans="1:20" hidden="1">
      <c r="A211" s="7"/>
      <c r="B211" s="4"/>
      <c r="C211" s="4"/>
      <c r="D211" s="4"/>
      <c r="E211" s="4"/>
      <c r="F211" s="4"/>
      <c r="G211" s="4"/>
      <c r="H211" s="4"/>
      <c r="J211" s="4"/>
      <c r="K211" s="4"/>
    </row>
  </sheetData>
  <sheetProtection algorithmName="SHA-512" hashValue="EH0T/o8H0RzTMw3+vk7kbDXX0akAD5OmAVzrMqNsPM03iCiX1914zttm+5DBnPxQVy6derAvgMELgD7kIXvtDA==" saltValue="+f7pfiulADv9JVfD/8s5sA==" spinCount="100000" sheet="1" objects="1" scenarios="1" selectLockedCells="1"/>
  <dataConsolidate/>
  <mergeCells count="1">
    <mergeCell ref="W3:Y3"/>
  </mergeCells>
  <phoneticPr fontId="41"/>
  <conditionalFormatting sqref="A2:A200">
    <cfRule type="expression" dxfId="28" priority="13">
      <formula>AND(ISBLANK($A2),NOT(ISBLANK($A3)))</formula>
    </cfRule>
  </conditionalFormatting>
  <conditionalFormatting sqref="C2:C200">
    <cfRule type="expression" dxfId="27" priority="12">
      <formula>AND(ISBLANK($C2),NOT(ISBLANK($A3)))</formula>
    </cfRule>
  </conditionalFormatting>
  <conditionalFormatting sqref="D2:D200">
    <cfRule type="expression" dxfId="26" priority="11">
      <formula>AND(ISBLANK($D2),NOT(ISBLANK($A3)))</formula>
    </cfRule>
  </conditionalFormatting>
  <conditionalFormatting sqref="E2:E200">
    <cfRule type="expression" dxfId="25" priority="10">
      <formula>AND(ISBLANK($E2),NOT(ISBLANK($A3)))</formula>
    </cfRule>
  </conditionalFormatting>
  <conditionalFormatting sqref="F2:F200">
    <cfRule type="expression" dxfId="24" priority="9">
      <formula>AND(ISBLANK($F2),NOT(ISBLANK($A3)))</formula>
    </cfRule>
  </conditionalFormatting>
  <conditionalFormatting sqref="G2:G200">
    <cfRule type="expression" dxfId="23" priority="2">
      <formula>AND(ISBLANK($D2),NOT(ISBLANK($A3)))</formula>
    </cfRule>
  </conditionalFormatting>
  <conditionalFormatting sqref="H2:H200">
    <cfRule type="expression" dxfId="22" priority="8">
      <formula>AND(ISBLANK($H2),NOT(ISBLANK($A3)))</formula>
    </cfRule>
  </conditionalFormatting>
  <conditionalFormatting sqref="J2:J200">
    <cfRule type="expression" dxfId="21" priority="7">
      <formula>AND(ISBLANK($J2),NOT(ISBLANK($A3)))</formula>
    </cfRule>
  </conditionalFormatting>
  <conditionalFormatting sqref="K2:K200">
    <cfRule type="expression" dxfId="20" priority="6">
      <formula>AND(ISBLANK($K2),NOT(ISBLANK($A3)))</formula>
    </cfRule>
  </conditionalFormatting>
  <conditionalFormatting sqref="O2:O200">
    <cfRule type="expression" dxfId="19" priority="5">
      <formula>AND(ISBLANK($O2),NOT(ISBLANK($A3)))</formula>
    </cfRule>
  </conditionalFormatting>
  <conditionalFormatting sqref="P2:P200">
    <cfRule type="expression" dxfId="18" priority="4">
      <formula>IF($I2="Dry",FALSE,AND(ISBLANK($P2),NOT(ISBLANK($A3))))</formula>
    </cfRule>
    <cfRule type="expression" dxfId="17" priority="15">
      <formula>IF($O2&lt;&gt;"Dry",IF(ISNUMBER(SEARCH("MGB",$D2)),AND(NOT(ISBLANK($P2)),ISNA(MATCH($P2,DiluentMGB,0))),AND(NOT(ISBLANK($P2)),ISNA(MATCH($P2,Diluent,0)))))</formula>
    </cfRule>
  </conditionalFormatting>
  <conditionalFormatting sqref="P2:Q200">
    <cfRule type="expression" dxfId="16" priority="1">
      <formula>$O2="Dry"</formula>
    </cfRule>
  </conditionalFormatting>
  <conditionalFormatting sqref="Q2:Q200">
    <cfRule type="expression" dxfId="15" priority="3">
      <formula>IF($I2="Dry",FALSE,AND(ISBLANK($Q2),NOT(ISBLANK($A3))))</formula>
    </cfRule>
  </conditionalFormatting>
  <conditionalFormatting sqref="R2:R200">
    <cfRule type="expression" dxfId="14" priority="16">
      <formula>$R2=1</formula>
    </cfRule>
    <cfRule type="expression" dxfId="13" priority="18">
      <formula>$R2&gt;$S2</formula>
    </cfRule>
  </conditionalFormatting>
  <dataValidations count="15">
    <dataValidation type="whole" operator="greaterThan" allowBlank="1" showInputMessage="1" showErrorMessage="1" errorTitle="Valid Quantity" error="Please enter a value greater than 0 for quantity. If you would like to specify a delivered amount, you can do so under the notes section." sqref="T983042:T983240 T65538:T65736 T131074:T131272 T196610:T196808 T262146:T262344 T327682:T327880 T393218:T393416 T458754:T458952 T524290:T524488 T589826:T590024 T655362:T655560 T720898:T721096 T786434:T786632 T851970:T852168 T917506:T917704" xr:uid="{EE0C0488-7EFE-4FDF-A866-4A04B20D366E}">
      <formula1>0</formula1>
    </dataValidation>
    <dataValidation type="textLength" errorStyle="warning" allowBlank="1" showInputMessage="1" showErrorMessage="1" errorTitle="Base Length Warning" error="Your primer sequence is not within our recommended criteria for primer length. Please adjust your sequence such that it is between 5 and 30 bases long or contact info@biosearchtech.com for more information." promptTitle="Sequence Notes" prompt="1. Between 5 and 30 bases_x000a_2. Limit wobble bases to_x000a_    6 oligo species in total_x000a_3. No Inosine bases_x000a_4. Up to 20 LNA bases_x000a_See textbox on left for additional information." sqref="M65538:N65737 M131074:N131273 M196610:N196809 M262146:N262345 M327682:N327881 M393218:N393417 M458754:N458953 M524290:N524489 M589826:N590025 M655362:N655561 M720898:N721097 M786434:N786633 M851970:N852169 M917506:N917705 M201:N201 J201:K201 J917506:K917705 J851970:K852169 J786434:K786633 J720898:K721097 J655362:K655561 J589826:K590025 J524290:K524489 J458754:K458953 J393218:K393417 J327682:K327881 J262146:K262345 J196610:K196809 J131074:K131273 J65538:K65737 J983042:K983241 M983042:N983241" xr:uid="{7780B651-A32B-41F7-8922-9363ECA99406}">
      <formula1>5</formula1>
      <formula2>30</formula2>
    </dataValidation>
    <dataValidation type="textLength" allowBlank="1" showInputMessage="1" showErrorMessage="1" errorTitle="Character Length Warning" error="Please make sure your note is no more than 600 characters long." sqref="U65538:U65736 U131074:U131272 U196610:U196808 U262146:U262344 U327682:U327880 U393218:U393416 U458754:U458952 U524290:U524488 U589826:U590024 U655362:U655560 U720898:U721096 U786434:U786632 U851970:U852168 U917506:U917704 U983042:U983240 U2:U200" xr:uid="{C94A8B92-10C5-4750-B09E-2F7E8DAC79C9}">
      <formula1>0</formula1>
      <formula2>600</formula2>
    </dataValidation>
    <dataValidation allowBlank="1" showInputMessage="1" errorTitle="Non-standard Product" error="You have entered a non-standard selection for this probe format. Please use the custom oligo order form instead. " sqref="B2:B201 B65538:B65737 B131074:B131273 B196610:B196809 B262146:B262345 B327682:B327881 B393218:B393417 B458754:B458953 B524290:B524489 B589826:B590025 B655362:B655561 B720898:B721097 B786434:B786633 B851970:B852169 B917506:B917705 B983042:B983241" xr:uid="{35D63C7D-A232-40D8-95E5-B7FE320FB620}"/>
    <dataValidation type="textLength" allowBlank="1" showInputMessage="1" showErrorMessage="1" errorTitle="Character Length Warning" error="Please make sure that the name of your oligo is no more than 22 characters long." promptTitle="Character Limit" prompt="1 to 22" sqref="A983042:A983241 A65538:A65737 A131074:A131273 A196610:A196809 A262146:A262345 A327682:A327881 A393218:A393417 A458754:A458953 A524290:A524489 A589826:A590025 A655362:A655561 A720898:A721097 A786434:A786633 A851970:A852169 A917506:A917705 A201" xr:uid="{9BE8718A-2823-43BC-B542-546A5290BCAD}">
      <formula1>1</formula1>
      <formula2>22</formula2>
    </dataValidation>
    <dataValidation allowBlank="1" showInputMessage="1" sqref="R65538:R65736 G131074:H131273 G196610:H196809 G262146:H262345 G327682:H327881 G393218:H393417 G458754:H458953 G524290:H524489 G589826:H590025 G655362:H655561 G720898:H721097 G786434:H786633 G851970:H852169 G917506:H917705 G983042:H983241 G65538:H65737 R131074:R131272 R196610:R196808 R262146:R262344 R327682:R327880 R393218:R393416 R458754:R458952 R524290:R524488 R589826:R590024 R655362:R655560 R720898:R721096 R786434:R786632 R851970:R852168 R917506:R917704 S983043:S983241 R983042:R983240 S65539:S65737 S131075:S131273 S196611:S196809 S262147:S262345 S327683:S327881 S393219:S393417 S458755:S458953 S524291:S524489 S589827:S590025 S655363:S655561 S720899:S721097 S786435:S786633 S851971:S852169 S917507:S917705 G2:G201 H201" xr:uid="{E01838C6-3AAD-4289-9753-AA4083509013}"/>
    <dataValidation type="textLength" errorStyle="warning" allowBlank="1" showInputMessage="1" showErrorMessage="1" errorTitle="Base Length Warning" error="Your probe sequence is not within our recommended criteria for probe length. Please adjust your sequence or contact info@biosearchtech.com for more information." promptTitle="Sequence Notes" prompt="1. BHQplus and LNAs - Max 25 bases_x000a_    MGB - Max 30 bases_x000a_2. Limit wobble bases to_x000a_    6 oligo species in total_x000a_3. No Internal Modifications_x000a_4. Up to 7 LNA bases_x000a_5. No Inosine bases_x000a_6. No RNA bases_x000a_See textbox on left for additional information." sqref="C201 F65538:F65737 F131074:F131273 F196610:F196809 F262146:F262345 F327682:F327881 F393218:F393417 F458754:F458953 F524290:F524489 F589826:F590025 F655362:F655561 F720898:F721097 F786434:F786633 F851970:F852169 F917506:F917705 F983042:F983241 C983042:C983241 C65538:C65737 C131074:C131273 C196610:C196809 C262146:C262345 C327682:C327881 C393218:C393417 C458754:C458953 C524290:C524489 C589826:C590025 C655362:C655561 C720898:C721097 C786434:C786633 C851970:C852169 C917506:C917705 F201" xr:uid="{00041655-E2E7-44C5-B101-9EA1E20AF954}">
      <formula1>5</formula1>
      <formula2>30</formula2>
    </dataValidation>
    <dataValidation errorStyle="warning" allowBlank="1" showErrorMessage="1" errorTitle="Base Length Warning" error="Your probe sequence is not within our recommended criteria for probe length. Please adjust your sequence or contact info@biosearchtech.com for more information." promptTitle="Sequence Notes" prompt="1. BHQplus and LNAs - Max 25 bases_x000a_    MGB - Max 30 bases_x000a_2. Limit wobble bases to_x000a_    6 oligo species in total_x000a_3. No Internal Modifications_x000a_4. Up to 7 LNA bases_x000a_5. No Inosine bases_x000a_6. No RNA bases_x000a_See textbox on left for additional information." sqref="F2:F200" xr:uid="{1B50BE2C-880F-4C1D-9A76-122C835F532B}"/>
    <dataValidation errorStyle="warning" allowBlank="1" showInputMessage="1" showErrorMessage="1" errorTitle="Base Length Warning" error="Your probe sequence is not within our recommended criteria for probe length. Please adjust your sequence or contact info@biosearchtech.com for more information." sqref="C2:C200" xr:uid="{4080AB4D-38EF-471C-A66D-7DB925726EC7}"/>
    <dataValidation errorStyle="warning" allowBlank="1" showErrorMessage="1" errorTitle="Base Length Warning" error="Your primer sequence is not within our recommended criteria for primer length. Please adjust your sequence such that it is between 5 and 30 bases long or contact info@biosearchtech.com for more information." promptTitle="Sequence Notes" prompt="1. Between 5 and 30 bases_x000a_2. Limit wobble bases to_x000a_    6 oligo species in total_x000a_3. No Inosine bases_x000a_4. Up to 20 LNA bases_x000a_See textbox on left for additional information." sqref="J2:K200 M2:N200" xr:uid="{8592241A-9F16-4C69-A7C8-7B4430189BA6}"/>
    <dataValidation type="list" allowBlank="1" showInputMessage="1" showErrorMessage="1" sqref="P2:P200" xr:uid="{AC5EF434-D3BB-412E-8D44-B7E168D3729B}">
      <formula1>IF($O2&lt;&gt;"Dry",IF(ISNUMBER(SEARCH("MGB",$D2)), DiluentMGB,Diluent),$O2="Dry")</formula1>
    </dataValidation>
    <dataValidation type="custom" allowBlank="1" showInputMessage="1" showErrorMessage="1" errorTitle="Ratio Warning" error="Alert! Your probe to primer ratio does not fall in our recommended range. Please adjust this field such that it is between 1 and 4.5 and the decimal is limited to the tenths place." promptTitle="Ratio Notice" prompt="The primer to probe ratio must be between 1 and 4.5 and the decimal is limited to the tenths place." sqref="L65538:L65737 L131074:L131273 L196610:L196809 L262146:L262345 L327682:L327881 L393218:L393417 L458754:L458953 L524290:L524489 L589826:L590025 L655362:L655561 L720898:L721097 L786434:L786633 L851970:L852169 L917506:L917705 L201 L983042:L983241" xr:uid="{FB8503FC-4F4C-4339-BAA3-31A06DC0F938}">
      <formula1>AND(L201&gt;=1,L201&lt;=4.5,LEN(L201)&lt;4)</formula1>
    </dataValidation>
    <dataValidation type="whole" operator="lessThanOrEqual" showInputMessage="1" showErrorMessage="1" errorTitle="Max Aliquots" error="Please ensure the number you have input does not exceed the maximum aliquots referenced in the &quot;Max Aliquots&quot; column." promptTitle="Choosing Aliquots" prompt="The aliquot number is equal to the total number of tubes delivered and must be 2 or greater. Please reference Max Aliquots column for upper limit of aliquots._x000a__x000a_To receive your oligo in a single tube please leave this field blank." sqref="R2:R200" xr:uid="{A6239347-C7D8-444B-8BC0-ED73EAD5E7B4}">
      <formula1>IF($O2="Dry",IF(NOT(ISBLANK($H2)),$H2), IF(NOT(ISBLANK($Q2)),ROUNDDOWN((($H2/$Q2)*1000)/15,0)))</formula1>
    </dataValidation>
    <dataValidation type="whole" operator="greaterThan" allowBlank="1" showInputMessage="1" showErrorMessage="1" errorTitle="Valid Quantity" error="Please enter a value greater than 0 for quantity. If you would like to specify a delivered amount, you can do so under the notes section." promptTitle="Choosing Quantity" prompt="Quantity designates the oligo inclusive of its aliquots/fractions. If 20 aliquots and qty 2 are selected, 40 tubes will be delivered." sqref="T2:T200" xr:uid="{EB1A0277-F875-4A2F-9432-D6A793F63D36}">
      <formula1>0</formula1>
    </dataValidation>
    <dataValidation type="textLength" operator="lessThanOrEqual" allowBlank="1" showInputMessage="1" showErrorMessage="1" errorTitle="Character Length Warning" error="Please make sure that the name of your assay is no more than 19 characters long." promptTitle="Character Limit" prompt="1 to 19_x000a__x000a_Printed on the tube label" sqref="A2:A200" xr:uid="{1264AF64-52A1-41BC-A296-D325B1D8C36A}">
      <formula1>LEN(A2)&lt;=19</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F564C5E2-87F5-458F-81CE-FB3297697E74}">
          <x14:formula1>
            <xm:f>Lists!$AQ$3:$AQ$7</xm:f>
          </x14:formula1>
          <xm:sqref>E2:E200</xm:sqref>
        </x14:dataValidation>
        <x14:dataValidation type="list" allowBlank="1" showInputMessage="1" showErrorMessage="1" xr:uid="{873FE804-D958-48A8-AFA4-9DC38B8C3AA0}">
          <x14:formula1>
            <xm:f>Lists!$AT$3:$AT$5</xm:f>
          </x14:formula1>
          <xm:sqref>H2:H200</xm:sqref>
        </x14:dataValidation>
        <x14:dataValidation type="list" allowBlank="1" showInputMessage="1" showErrorMessage="1" xr:uid="{0A56CB5F-EAB8-453D-B281-FF9262AA1FE0}">
          <x14:formula1>
            <xm:f>Lists!$BD$3:$BD$4</xm:f>
          </x14:formula1>
          <xm:sqref>O2:O200</xm:sqref>
        </x14:dataValidation>
        <x14:dataValidation type="list" allowBlank="1" showInputMessage="1" showErrorMessage="1" promptTitle="LNA Probes" prompt="For LNA Probes, insert up to 7 LNA bases in your probe sequence and up to 20 LNA bases in your primer sequence using +A, +G, +C, +T  with no spaces or brackets, e.g. GA+TTAC+A+GATTA+CA" xr:uid="{7D383ED6-7477-4564-80F6-5E758A29216B}">
          <x14:formula1>
            <xm:f>Lists!$AR$3:$AR$5</xm:f>
          </x14:formula1>
          <xm:sqref>D2:D200</xm:sqref>
        </x14:dataValidation>
        <x14:dataValidation type="list" errorStyle="information" allowBlank="1" showInputMessage="1" showErrorMessage="1" errorTitle="Custom Value Entered" error="Please ensure the custom value entered is between the range specified in the drop down list." promptTitle="Please choose or enter value" prompt="Select from the standard values or input any whole number between the stated minimum and maximum provided in the list._x000a__x000a_For 8 µM (40x) and 16 µM (80x), we assume 200 nM probe and 900 nM primer as the final reaction concentration." xr:uid="{A00E24BA-2976-4E89-A226-9164C143F0A7}">
          <x14:formula1>
            <xm:f>IF($O2&lt;&gt;"Dry",INDIRECT(VLOOKUP(_xlfn.NUMBERVALUE(TRIM(LEFT(H2, FIND(" ", H2 &amp; " ") - 1))),D!$V$24:$AD$27,2,FALSE)),$O2="Dry")</xm:f>
          </x14:formula1>
          <xm:sqref>Q2:Q200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AA49E-A491-4BD1-89B8-3344FE8B5D8E}">
  <sheetPr codeName="Sheet2">
    <tabColor rgb="FF41828F"/>
  </sheetPr>
  <dimension ref="A1:WWJ211"/>
  <sheetViews>
    <sheetView tabSelected="1" zoomScale="85" zoomScaleNormal="85" workbookViewId="0">
      <pane ySplit="1" topLeftCell="A2" activePane="bottomLeft" state="frozen"/>
      <selection activeCell="C10" sqref="C10"/>
      <selection pane="bottomLeft" activeCell="H15" sqref="H15"/>
    </sheetView>
  </sheetViews>
  <sheetFormatPr defaultColWidth="0" defaultRowHeight="12.5" zeroHeight="1"/>
  <cols>
    <col min="1" max="2" width="20.75" style="2" customWidth="1"/>
    <col min="3" max="3" width="18.75" style="2" customWidth="1"/>
    <col min="4" max="4" width="45.75" style="2" customWidth="1"/>
    <col min="5" max="5" width="18.75" style="2" customWidth="1"/>
    <col min="6" max="6" width="15.75" style="2" customWidth="1"/>
    <col min="7" max="7" width="14.75" style="2" customWidth="1"/>
    <col min="8" max="9" width="11.75" style="2" customWidth="1"/>
    <col min="10" max="10" width="20.75" style="2" customWidth="1"/>
    <col min="11" max="12" width="10.75" style="2" customWidth="1"/>
    <col min="13" max="13" width="45.75" style="32" customWidth="1"/>
    <col min="14" max="14" width="2.75" style="14" customWidth="1"/>
    <col min="15" max="15" width="6.75" style="2" customWidth="1"/>
    <col min="16" max="18" width="17.75" style="2" customWidth="1"/>
    <col min="19" max="19" width="22.75" style="2" customWidth="1"/>
    <col min="20" max="20" width="2.75" style="1" customWidth="1"/>
    <col min="21" max="21" width="45" style="1" hidden="1" customWidth="1"/>
    <col min="22" max="27" width="0" style="2" hidden="1"/>
    <col min="28" max="30" width="5.75" style="2" hidden="1"/>
    <col min="31" max="257" width="9.1640625" style="2" hidden="1"/>
    <col min="258" max="283" width="0" style="2" hidden="1"/>
    <col min="284" max="513" width="9.1640625" style="2" hidden="1"/>
    <col min="514" max="539" width="0" style="2" hidden="1"/>
    <col min="540" max="769" width="9.1640625" style="2" hidden="1"/>
    <col min="770" max="795" width="0" style="2" hidden="1"/>
    <col min="796" max="1025" width="9.1640625" style="2" hidden="1"/>
    <col min="1026" max="1051" width="0" style="2" hidden="1"/>
    <col min="1052" max="1281" width="9.1640625" style="2" hidden="1"/>
    <col min="1282" max="1307" width="0" style="2" hidden="1"/>
    <col min="1308" max="1537" width="9.1640625" style="2" hidden="1"/>
    <col min="1538" max="1563" width="0" style="2" hidden="1"/>
    <col min="1564" max="1793" width="9.1640625" style="2" hidden="1"/>
    <col min="1794" max="1819" width="0" style="2" hidden="1"/>
    <col min="1820" max="2049" width="9.1640625" style="2" hidden="1"/>
    <col min="2050" max="2075" width="0" style="2" hidden="1"/>
    <col min="2076" max="2305" width="9.1640625" style="2" hidden="1"/>
    <col min="2306" max="2331" width="0" style="2" hidden="1"/>
    <col min="2332" max="2561" width="9.1640625" style="2" hidden="1"/>
    <col min="2562" max="2587" width="0" style="2" hidden="1"/>
    <col min="2588" max="2817" width="9.1640625" style="2" hidden="1"/>
    <col min="2818" max="2843" width="0" style="2" hidden="1"/>
    <col min="2844" max="3073" width="9.1640625" style="2" hidden="1"/>
    <col min="3074" max="3099" width="0" style="2" hidden="1"/>
    <col min="3100" max="3329" width="9.1640625" style="2" hidden="1"/>
    <col min="3330" max="3355" width="0" style="2" hidden="1"/>
    <col min="3356" max="3585" width="9.1640625" style="2" hidden="1"/>
    <col min="3586" max="3611" width="0" style="2" hidden="1"/>
    <col min="3612" max="3841" width="9.1640625" style="2" hidden="1"/>
    <col min="3842" max="3867" width="0" style="2" hidden="1"/>
    <col min="3868" max="4097" width="9.1640625" style="2" hidden="1"/>
    <col min="4098" max="4123" width="0" style="2" hidden="1"/>
    <col min="4124" max="4353" width="9.1640625" style="2" hidden="1"/>
    <col min="4354" max="4379" width="0" style="2" hidden="1"/>
    <col min="4380" max="4609" width="9.1640625" style="2" hidden="1"/>
    <col min="4610" max="4635" width="0" style="2" hidden="1"/>
    <col min="4636" max="4865" width="9.1640625" style="2" hidden="1"/>
    <col min="4866" max="4891" width="0" style="2" hidden="1"/>
    <col min="4892" max="5121" width="9.1640625" style="2" hidden="1"/>
    <col min="5122" max="5147" width="0" style="2" hidden="1"/>
    <col min="5148" max="5377" width="9.1640625" style="2" hidden="1"/>
    <col min="5378" max="5403" width="0" style="2" hidden="1"/>
    <col min="5404" max="5633" width="9.1640625" style="2" hidden="1"/>
    <col min="5634" max="5659" width="0" style="2" hidden="1"/>
    <col min="5660" max="5889" width="9.1640625" style="2" hidden="1"/>
    <col min="5890" max="5915" width="0" style="2" hidden="1"/>
    <col min="5916" max="6145" width="9.1640625" style="2" hidden="1"/>
    <col min="6146" max="6171" width="0" style="2" hidden="1"/>
    <col min="6172" max="6401" width="9.1640625" style="2" hidden="1"/>
    <col min="6402" max="6427" width="0" style="2" hidden="1"/>
    <col min="6428" max="6657" width="9.1640625" style="2" hidden="1"/>
    <col min="6658" max="6683" width="0" style="2" hidden="1"/>
    <col min="6684" max="6913" width="9.1640625" style="2" hidden="1"/>
    <col min="6914" max="6939" width="0" style="2" hidden="1"/>
    <col min="6940" max="7169" width="9.1640625" style="2" hidden="1"/>
    <col min="7170" max="7195" width="0" style="2" hidden="1"/>
    <col min="7196" max="7425" width="9.1640625" style="2" hidden="1"/>
    <col min="7426" max="7451" width="0" style="2" hidden="1"/>
    <col min="7452" max="7681" width="9.1640625" style="2" hidden="1"/>
    <col min="7682" max="7707" width="0" style="2" hidden="1"/>
    <col min="7708" max="7937" width="9.1640625" style="2" hidden="1"/>
    <col min="7938" max="7963" width="0" style="2" hidden="1"/>
    <col min="7964" max="8193" width="9.1640625" style="2" hidden="1"/>
    <col min="8194" max="8219" width="0" style="2" hidden="1"/>
    <col min="8220" max="8449" width="9.1640625" style="2" hidden="1"/>
    <col min="8450" max="8475" width="0" style="2" hidden="1"/>
    <col min="8476" max="8705" width="9.1640625" style="2" hidden="1"/>
    <col min="8706" max="8731" width="0" style="2" hidden="1"/>
    <col min="8732" max="8961" width="9.1640625" style="2" hidden="1"/>
    <col min="8962" max="8987" width="0" style="2" hidden="1"/>
    <col min="8988" max="9217" width="9.1640625" style="2" hidden="1"/>
    <col min="9218" max="9243" width="0" style="2" hidden="1"/>
    <col min="9244" max="9473" width="9.1640625" style="2" hidden="1"/>
    <col min="9474" max="9499" width="0" style="2" hidden="1"/>
    <col min="9500" max="9729" width="9.1640625" style="2" hidden="1"/>
    <col min="9730" max="9755" width="0" style="2" hidden="1"/>
    <col min="9756" max="9985" width="9.1640625" style="2" hidden="1"/>
    <col min="9986" max="10011" width="0" style="2" hidden="1"/>
    <col min="10012" max="10241" width="9.1640625" style="2" hidden="1"/>
    <col min="10242" max="10267" width="0" style="2" hidden="1"/>
    <col min="10268" max="10497" width="9.1640625" style="2" hidden="1"/>
    <col min="10498" max="10523" width="0" style="2" hidden="1"/>
    <col min="10524" max="10753" width="9.1640625" style="2" hidden="1"/>
    <col min="10754" max="10779" width="0" style="2" hidden="1"/>
    <col min="10780" max="11009" width="9.1640625" style="2" hidden="1"/>
    <col min="11010" max="11035" width="0" style="2" hidden="1"/>
    <col min="11036" max="11265" width="9.1640625" style="2" hidden="1"/>
    <col min="11266" max="11291" width="0" style="2" hidden="1"/>
    <col min="11292" max="11521" width="9.1640625" style="2" hidden="1"/>
    <col min="11522" max="11547" width="0" style="2" hidden="1"/>
    <col min="11548" max="11777" width="9.1640625" style="2" hidden="1"/>
    <col min="11778" max="11803" width="0" style="2" hidden="1"/>
    <col min="11804" max="12033" width="9.1640625" style="2" hidden="1"/>
    <col min="12034" max="12059" width="0" style="2" hidden="1"/>
    <col min="12060" max="12289" width="9.1640625" style="2" hidden="1"/>
    <col min="12290" max="12315" width="0" style="2" hidden="1"/>
    <col min="12316" max="12545" width="9.1640625" style="2" hidden="1"/>
    <col min="12546" max="12571" width="0" style="2" hidden="1"/>
    <col min="12572" max="12801" width="9.1640625" style="2" hidden="1"/>
    <col min="12802" max="12827" width="0" style="2" hidden="1"/>
    <col min="12828" max="13057" width="9.1640625" style="2" hidden="1"/>
    <col min="13058" max="13083" width="0" style="2" hidden="1"/>
    <col min="13084" max="13313" width="9.1640625" style="2" hidden="1"/>
    <col min="13314" max="13339" width="0" style="2" hidden="1"/>
    <col min="13340" max="13569" width="9.1640625" style="2" hidden="1"/>
    <col min="13570" max="13595" width="0" style="2" hidden="1"/>
    <col min="13596" max="13825" width="9.1640625" style="2" hidden="1"/>
    <col min="13826" max="13851" width="0" style="2" hidden="1"/>
    <col min="13852" max="14081" width="9.1640625" style="2" hidden="1"/>
    <col min="14082" max="14107" width="0" style="2" hidden="1"/>
    <col min="14108" max="14337" width="9.1640625" style="2" hidden="1"/>
    <col min="14338" max="14363" width="0" style="2" hidden="1"/>
    <col min="14364" max="14593" width="9.1640625" style="2" hidden="1"/>
    <col min="14594" max="14619" width="0" style="2" hidden="1"/>
    <col min="14620" max="14849" width="9.1640625" style="2" hidden="1"/>
    <col min="14850" max="14875" width="0" style="2" hidden="1"/>
    <col min="14876" max="15105" width="9.1640625" style="2" hidden="1"/>
    <col min="15106" max="15131" width="0" style="2" hidden="1"/>
    <col min="15132" max="15361" width="9.1640625" style="2" hidden="1"/>
    <col min="15362" max="15387" width="0" style="2" hidden="1"/>
    <col min="15388" max="15617" width="9.1640625" style="2" hidden="1"/>
    <col min="15618" max="15643" width="0" style="2" hidden="1"/>
    <col min="15644" max="15873" width="9.1640625" style="2" hidden="1"/>
    <col min="15874" max="15899" width="0" style="2" hidden="1"/>
    <col min="15900" max="16129" width="9.1640625" style="2" hidden="1"/>
    <col min="16130" max="16156" width="0" style="2" hidden="1"/>
    <col min="16157" max="16384" width="9.1640625" style="2" hidden="1"/>
  </cols>
  <sheetData>
    <row r="1" spans="1:21" s="8" customFormat="1" ht="45" customHeight="1">
      <c r="A1" s="166" t="s">
        <v>647</v>
      </c>
      <c r="B1" s="166" t="s">
        <v>646</v>
      </c>
      <c r="C1" s="166" t="s">
        <v>633</v>
      </c>
      <c r="D1" s="166" t="s">
        <v>38</v>
      </c>
      <c r="E1" s="166" t="s">
        <v>635</v>
      </c>
      <c r="F1" s="166" t="s">
        <v>39</v>
      </c>
      <c r="G1" s="166" t="s">
        <v>40</v>
      </c>
      <c r="H1" s="166" t="s">
        <v>41</v>
      </c>
      <c r="I1" s="166" t="s">
        <v>42</v>
      </c>
      <c r="J1" s="166" t="s">
        <v>615</v>
      </c>
      <c r="K1" s="166" t="s">
        <v>44</v>
      </c>
      <c r="L1" s="166" t="s">
        <v>45</v>
      </c>
      <c r="M1" s="167" t="s">
        <v>46</v>
      </c>
      <c r="N1" s="43"/>
      <c r="O1" s="43"/>
      <c r="P1" s="43"/>
      <c r="Q1" s="43"/>
      <c r="R1" s="43"/>
      <c r="S1" s="43"/>
      <c r="T1" s="43"/>
      <c r="U1" s="43"/>
    </row>
    <row r="2" spans="1:21" s="5" customFormat="1" ht="13" customHeight="1">
      <c r="A2" s="50"/>
      <c r="B2" s="50"/>
      <c r="C2" s="50"/>
      <c r="D2" s="50"/>
      <c r="E2" s="50"/>
      <c r="F2" s="50"/>
      <c r="G2" s="50"/>
      <c r="H2" s="50"/>
      <c r="I2" s="50"/>
      <c r="J2" s="55"/>
      <c r="K2" s="52"/>
      <c r="L2" s="53">
        <v>1</v>
      </c>
      <c r="M2" s="54"/>
      <c r="N2" s="44"/>
      <c r="O2" s="44"/>
      <c r="P2" s="205" t="s">
        <v>648</v>
      </c>
      <c r="Q2" s="206"/>
      <c r="R2" s="206"/>
      <c r="S2" s="206"/>
      <c r="T2" s="44"/>
      <c r="U2" s="44"/>
    </row>
    <row r="3" spans="1:21" s="5" customFormat="1" ht="13" customHeight="1">
      <c r="A3" s="50"/>
      <c r="B3" s="50"/>
      <c r="C3" s="50"/>
      <c r="D3" s="50"/>
      <c r="E3" s="50"/>
      <c r="F3" s="50"/>
      <c r="G3" s="50"/>
      <c r="H3" s="50"/>
      <c r="I3" s="50"/>
      <c r="J3" s="55"/>
      <c r="K3" s="52"/>
      <c r="L3" s="53">
        <v>1</v>
      </c>
      <c r="M3" s="54"/>
      <c r="N3" s="44"/>
      <c r="O3" s="44"/>
      <c r="P3" s="207" t="s">
        <v>47</v>
      </c>
      <c r="Q3" s="208" t="s">
        <v>48</v>
      </c>
      <c r="R3" s="208" t="s">
        <v>49</v>
      </c>
      <c r="S3" s="209" t="s">
        <v>50</v>
      </c>
      <c r="T3" s="44"/>
      <c r="U3" s="44"/>
    </row>
    <row r="4" spans="1:21" s="5" customFormat="1" ht="13" customHeight="1">
      <c r="A4" s="50"/>
      <c r="B4" s="50"/>
      <c r="C4" s="50"/>
      <c r="D4" s="50"/>
      <c r="E4" s="50"/>
      <c r="F4" s="50"/>
      <c r="G4" s="50"/>
      <c r="H4" s="50"/>
      <c r="I4" s="50"/>
      <c r="J4" s="55"/>
      <c r="K4" s="52"/>
      <c r="L4" s="53">
        <v>1</v>
      </c>
      <c r="M4" s="54"/>
      <c r="N4" s="44"/>
      <c r="O4" s="44"/>
      <c r="P4" s="210" t="s">
        <v>51</v>
      </c>
      <c r="Q4" s="211" t="s">
        <v>52</v>
      </c>
      <c r="R4" s="211" t="s">
        <v>53</v>
      </c>
      <c r="S4" s="212" t="s">
        <v>54</v>
      </c>
      <c r="T4" s="44"/>
      <c r="U4" s="44"/>
    </row>
    <row r="5" spans="1:21" s="5" customFormat="1" ht="13" customHeight="1">
      <c r="A5" s="50"/>
      <c r="B5" s="50"/>
      <c r="C5" s="50"/>
      <c r="D5" s="50"/>
      <c r="E5" s="50"/>
      <c r="F5" s="50"/>
      <c r="G5" s="50"/>
      <c r="H5" s="50"/>
      <c r="I5" s="50"/>
      <c r="J5" s="55"/>
      <c r="K5" s="52"/>
      <c r="L5" s="53">
        <v>1</v>
      </c>
      <c r="M5" s="54"/>
      <c r="N5" s="47"/>
      <c r="O5" s="47"/>
      <c r="P5" s="213" t="s">
        <v>55</v>
      </c>
      <c r="Q5" s="211" t="s">
        <v>56</v>
      </c>
      <c r="R5" s="211" t="s">
        <v>57</v>
      </c>
      <c r="S5" s="212" t="s">
        <v>58</v>
      </c>
      <c r="T5" s="47"/>
      <c r="U5" s="44"/>
    </row>
    <row r="6" spans="1:21" s="5" customFormat="1" ht="13" customHeight="1">
      <c r="A6" s="50"/>
      <c r="B6" s="50"/>
      <c r="C6" s="50"/>
      <c r="D6" s="50"/>
      <c r="E6" s="50"/>
      <c r="F6" s="50"/>
      <c r="G6" s="50"/>
      <c r="H6" s="50"/>
      <c r="I6" s="50"/>
      <c r="J6" s="55"/>
      <c r="K6" s="52"/>
      <c r="L6" s="53">
        <v>1</v>
      </c>
      <c r="M6" s="54"/>
      <c r="N6" s="44"/>
      <c r="O6" s="44"/>
      <c r="P6" s="214" t="s">
        <v>59</v>
      </c>
      <c r="Q6" s="211" t="s">
        <v>60</v>
      </c>
      <c r="R6" s="211" t="s">
        <v>61</v>
      </c>
      <c r="S6" s="212" t="s">
        <v>62</v>
      </c>
      <c r="T6" s="44"/>
      <c r="U6" s="44"/>
    </row>
    <row r="7" spans="1:21" s="5" customFormat="1" ht="13" customHeight="1">
      <c r="A7" s="50"/>
      <c r="B7" s="50"/>
      <c r="C7" s="50"/>
      <c r="D7" s="50"/>
      <c r="E7" s="50"/>
      <c r="F7" s="50"/>
      <c r="G7" s="50"/>
      <c r="H7" s="50"/>
      <c r="I7" s="50"/>
      <c r="J7" s="55"/>
      <c r="K7" s="52"/>
      <c r="L7" s="53">
        <v>1</v>
      </c>
      <c r="M7" s="54"/>
      <c r="N7" s="44"/>
      <c r="O7" s="44"/>
      <c r="P7" s="214" t="s">
        <v>63</v>
      </c>
      <c r="Q7" s="211" t="s">
        <v>64</v>
      </c>
      <c r="R7" s="211" t="s">
        <v>65</v>
      </c>
      <c r="S7" s="212" t="s">
        <v>66</v>
      </c>
      <c r="T7" s="44"/>
      <c r="U7" s="44"/>
    </row>
    <row r="8" spans="1:21" s="5" customFormat="1" ht="13" customHeight="1">
      <c r="A8" s="50"/>
      <c r="B8" s="50"/>
      <c r="C8" s="50"/>
      <c r="D8" s="50"/>
      <c r="E8" s="50"/>
      <c r="F8" s="50"/>
      <c r="G8" s="50"/>
      <c r="H8" s="50"/>
      <c r="I8" s="50"/>
      <c r="J8" s="55"/>
      <c r="K8" s="52"/>
      <c r="L8" s="53">
        <v>1</v>
      </c>
      <c r="M8" s="54"/>
      <c r="N8" s="44"/>
      <c r="O8" s="44"/>
      <c r="P8" s="214" t="s">
        <v>67</v>
      </c>
      <c r="Q8" s="211" t="s">
        <v>68</v>
      </c>
      <c r="R8" s="211" t="s">
        <v>69</v>
      </c>
      <c r="S8" s="212" t="s">
        <v>70</v>
      </c>
      <c r="T8" s="44"/>
      <c r="U8" s="44"/>
    </row>
    <row r="9" spans="1:21" s="5" customFormat="1" ht="13" customHeight="1">
      <c r="A9" s="50"/>
      <c r="B9" s="50"/>
      <c r="C9" s="50"/>
      <c r="D9" s="50"/>
      <c r="E9" s="50"/>
      <c r="F9" s="50"/>
      <c r="G9" s="50"/>
      <c r="H9" s="50"/>
      <c r="I9" s="50"/>
      <c r="J9" s="55"/>
      <c r="K9" s="52"/>
      <c r="L9" s="53">
        <v>1</v>
      </c>
      <c r="M9" s="54"/>
      <c r="N9" s="44"/>
      <c r="O9" s="44"/>
      <c r="P9" s="214" t="s">
        <v>71</v>
      </c>
      <c r="Q9" s="211" t="s">
        <v>72</v>
      </c>
      <c r="R9" s="211" t="s">
        <v>73</v>
      </c>
      <c r="S9" s="212" t="s">
        <v>74</v>
      </c>
      <c r="T9" s="44"/>
      <c r="U9" s="44"/>
    </row>
    <row r="10" spans="1:21" s="5" customFormat="1" ht="13" customHeight="1">
      <c r="A10" s="50"/>
      <c r="B10" s="50"/>
      <c r="C10" s="50"/>
      <c r="D10" s="50"/>
      <c r="E10" s="50"/>
      <c r="F10" s="50"/>
      <c r="G10" s="50"/>
      <c r="H10" s="50"/>
      <c r="I10" s="50"/>
      <c r="J10" s="55"/>
      <c r="K10" s="52"/>
      <c r="L10" s="53">
        <v>1</v>
      </c>
      <c r="M10" s="54"/>
      <c r="N10" s="44"/>
      <c r="O10" s="44"/>
      <c r="P10" s="214" t="s">
        <v>75</v>
      </c>
      <c r="Q10" s="211" t="s">
        <v>76</v>
      </c>
      <c r="R10" s="211" t="s">
        <v>77</v>
      </c>
      <c r="S10" s="212" t="s">
        <v>78</v>
      </c>
      <c r="T10" s="44"/>
      <c r="U10" s="44"/>
    </row>
    <row r="11" spans="1:21" s="5" customFormat="1" ht="13" customHeight="1">
      <c r="A11" s="50"/>
      <c r="B11" s="50"/>
      <c r="C11" s="50"/>
      <c r="D11" s="50"/>
      <c r="E11" s="50"/>
      <c r="F11" s="50"/>
      <c r="G11" s="50"/>
      <c r="H11" s="50"/>
      <c r="I11" s="50"/>
      <c r="J11" s="55"/>
      <c r="K11" s="52"/>
      <c r="L11" s="53">
        <v>1</v>
      </c>
      <c r="M11" s="54"/>
      <c r="N11" s="44"/>
      <c r="O11" s="44"/>
      <c r="P11" s="214" t="s">
        <v>79</v>
      </c>
      <c r="Q11" s="211" t="s">
        <v>80</v>
      </c>
      <c r="R11" s="211" t="s">
        <v>81</v>
      </c>
      <c r="S11" s="212" t="s">
        <v>82</v>
      </c>
      <c r="T11" s="44"/>
      <c r="U11" s="44"/>
    </row>
    <row r="12" spans="1:21" s="5" customFormat="1" ht="13" customHeight="1">
      <c r="A12" s="50"/>
      <c r="B12" s="50"/>
      <c r="C12" s="50"/>
      <c r="D12" s="50"/>
      <c r="E12" s="50"/>
      <c r="F12" s="50"/>
      <c r="G12" s="50"/>
      <c r="H12" s="50"/>
      <c r="I12" s="50"/>
      <c r="J12" s="55"/>
      <c r="K12" s="52"/>
      <c r="L12" s="53">
        <v>1</v>
      </c>
      <c r="M12" s="54"/>
      <c r="N12" s="44"/>
      <c r="O12" s="44"/>
      <c r="P12" s="214" t="s">
        <v>83</v>
      </c>
      <c r="Q12" s="211" t="s">
        <v>84</v>
      </c>
      <c r="R12" s="211" t="s">
        <v>85</v>
      </c>
      <c r="S12" s="212" t="s">
        <v>86</v>
      </c>
      <c r="T12" s="44"/>
      <c r="U12" s="44"/>
    </row>
    <row r="13" spans="1:21" s="5" customFormat="1" ht="13" customHeight="1">
      <c r="A13" s="50"/>
      <c r="B13" s="50"/>
      <c r="C13" s="50"/>
      <c r="D13" s="50"/>
      <c r="E13" s="50"/>
      <c r="F13" s="50"/>
      <c r="G13" s="50"/>
      <c r="H13" s="50"/>
      <c r="I13" s="50"/>
      <c r="J13" s="55"/>
      <c r="K13" s="52"/>
      <c r="L13" s="53">
        <v>1</v>
      </c>
      <c r="M13" s="54"/>
      <c r="N13" s="44"/>
      <c r="O13" s="44"/>
      <c r="P13" s="214" t="s">
        <v>87</v>
      </c>
      <c r="Q13" s="211" t="s">
        <v>88</v>
      </c>
      <c r="R13" s="211" t="s">
        <v>89</v>
      </c>
      <c r="S13" s="212" t="s">
        <v>90</v>
      </c>
      <c r="T13" s="44"/>
      <c r="U13" s="44"/>
    </row>
    <row r="14" spans="1:21" s="5" customFormat="1" ht="13" customHeight="1">
      <c r="A14" s="50"/>
      <c r="B14" s="50"/>
      <c r="C14" s="50"/>
      <c r="D14" s="50"/>
      <c r="E14" s="50"/>
      <c r="F14" s="50"/>
      <c r="G14" s="50"/>
      <c r="H14" s="50"/>
      <c r="I14" s="50"/>
      <c r="J14" s="55"/>
      <c r="K14" s="52"/>
      <c r="L14" s="53">
        <v>1</v>
      </c>
      <c r="M14" s="54"/>
      <c r="N14" s="44"/>
      <c r="O14" s="44"/>
      <c r="P14" s="215" t="s">
        <v>91</v>
      </c>
      <c r="Q14" s="216" t="s">
        <v>92</v>
      </c>
      <c r="R14" s="216" t="s">
        <v>93</v>
      </c>
      <c r="S14" s="217" t="s">
        <v>402</v>
      </c>
      <c r="T14" s="44"/>
      <c r="U14" s="44"/>
    </row>
    <row r="15" spans="1:21" s="5" customFormat="1" ht="13" customHeight="1">
      <c r="A15" s="50"/>
      <c r="B15" s="50"/>
      <c r="C15" s="50"/>
      <c r="D15" s="50"/>
      <c r="E15" s="50"/>
      <c r="F15" s="50"/>
      <c r="G15" s="50"/>
      <c r="H15" s="50"/>
      <c r="I15" s="50"/>
      <c r="J15" s="55"/>
      <c r="K15" s="52"/>
      <c r="L15" s="53">
        <v>1</v>
      </c>
      <c r="M15" s="54"/>
      <c r="N15" s="44"/>
      <c r="O15" s="44"/>
      <c r="P15" s="206" t="s">
        <v>94</v>
      </c>
      <c r="Q15" s="206"/>
      <c r="R15" s="206"/>
      <c r="S15" s="206"/>
      <c r="T15" s="44"/>
      <c r="U15" s="44"/>
    </row>
    <row r="16" spans="1:21" s="5" customFormat="1" ht="13" customHeight="1">
      <c r="A16" s="50"/>
      <c r="B16" s="50"/>
      <c r="C16" s="50"/>
      <c r="D16" s="50"/>
      <c r="E16" s="50"/>
      <c r="F16" s="50"/>
      <c r="G16" s="50"/>
      <c r="H16" s="50"/>
      <c r="I16" s="50"/>
      <c r="J16" s="55"/>
      <c r="K16" s="52"/>
      <c r="L16" s="53">
        <v>1</v>
      </c>
      <c r="M16" s="54"/>
      <c r="N16" s="44"/>
      <c r="O16" s="44"/>
      <c r="P16" s="206" t="s">
        <v>95</v>
      </c>
      <c r="Q16" s="206"/>
      <c r="R16" s="206"/>
      <c r="S16" s="206"/>
      <c r="T16" s="44"/>
      <c r="U16" s="44"/>
    </row>
    <row r="17" spans="1:21" s="5" customFormat="1" ht="13" customHeight="1">
      <c r="A17" s="50"/>
      <c r="B17" s="50"/>
      <c r="C17" s="50"/>
      <c r="D17" s="50"/>
      <c r="E17" s="50"/>
      <c r="F17" s="50"/>
      <c r="G17" s="50"/>
      <c r="H17" s="50"/>
      <c r="I17" s="50"/>
      <c r="J17" s="55"/>
      <c r="K17" s="52"/>
      <c r="L17" s="53">
        <v>1</v>
      </c>
      <c r="M17" s="54"/>
      <c r="N17" s="44"/>
      <c r="O17" s="44"/>
      <c r="P17" s="206"/>
      <c r="Q17" s="206"/>
      <c r="R17" s="206"/>
      <c r="S17" s="206"/>
      <c r="T17" s="44"/>
      <c r="U17" s="44"/>
    </row>
    <row r="18" spans="1:21" s="5" customFormat="1" ht="13" customHeight="1">
      <c r="A18" s="50"/>
      <c r="B18" s="50"/>
      <c r="C18" s="50"/>
      <c r="D18" s="50"/>
      <c r="E18" s="50"/>
      <c r="F18" s="50"/>
      <c r="G18" s="50"/>
      <c r="H18" s="50"/>
      <c r="I18" s="50"/>
      <c r="J18" s="55"/>
      <c r="K18" s="52"/>
      <c r="L18" s="53">
        <v>1</v>
      </c>
      <c r="M18" s="54"/>
      <c r="N18" s="44"/>
      <c r="O18" s="44"/>
      <c r="P18" s="315" t="s">
        <v>649</v>
      </c>
      <c r="Q18" s="315"/>
      <c r="R18" s="206"/>
      <c r="S18" s="206"/>
      <c r="T18" s="44"/>
      <c r="U18" s="44"/>
    </row>
    <row r="19" spans="1:21" s="5" customFormat="1" ht="13" customHeight="1">
      <c r="A19" s="50"/>
      <c r="B19" s="50"/>
      <c r="C19" s="50"/>
      <c r="D19" s="50"/>
      <c r="E19" s="50"/>
      <c r="F19" s="50"/>
      <c r="G19" s="50"/>
      <c r="H19" s="50"/>
      <c r="I19" s="50"/>
      <c r="J19" s="55"/>
      <c r="K19" s="52"/>
      <c r="L19" s="53">
        <v>1</v>
      </c>
      <c r="M19" s="54"/>
      <c r="N19" s="44"/>
      <c r="O19" s="44"/>
      <c r="P19" s="315" t="s">
        <v>650</v>
      </c>
      <c r="Q19" s="315"/>
      <c r="R19" s="206"/>
      <c r="S19" s="206"/>
      <c r="T19" s="44"/>
      <c r="U19" s="44"/>
    </row>
    <row r="20" spans="1:21" s="5" customFormat="1" ht="13" customHeight="1">
      <c r="A20" s="50"/>
      <c r="B20" s="50"/>
      <c r="C20" s="50"/>
      <c r="D20" s="50"/>
      <c r="E20" s="50"/>
      <c r="F20" s="50"/>
      <c r="G20" s="50"/>
      <c r="H20" s="50"/>
      <c r="I20" s="50"/>
      <c r="J20" s="55"/>
      <c r="K20" s="52"/>
      <c r="L20" s="53">
        <v>1</v>
      </c>
      <c r="M20" s="54"/>
      <c r="N20" s="44"/>
      <c r="O20" s="44"/>
      <c r="P20" s="218" t="s">
        <v>96</v>
      </c>
      <c r="Q20" s="219" t="s">
        <v>651</v>
      </c>
      <c r="R20" s="206"/>
      <c r="S20" s="206"/>
      <c r="T20" s="44"/>
      <c r="U20" s="44"/>
    </row>
    <row r="21" spans="1:21" s="5" customFormat="1" ht="13" customHeight="1">
      <c r="A21" s="50"/>
      <c r="B21" s="50"/>
      <c r="C21" s="50"/>
      <c r="D21" s="50"/>
      <c r="E21" s="50"/>
      <c r="F21" s="50"/>
      <c r="G21" s="50"/>
      <c r="H21" s="50"/>
      <c r="I21" s="50"/>
      <c r="J21" s="55"/>
      <c r="K21" s="52"/>
      <c r="L21" s="53">
        <v>1</v>
      </c>
      <c r="M21" s="54"/>
      <c r="N21" s="44"/>
      <c r="O21" s="44"/>
      <c r="P21" s="220" t="s">
        <v>97</v>
      </c>
      <c r="Q21" s="209" t="s">
        <v>98</v>
      </c>
      <c r="R21" s="206"/>
      <c r="S21" s="206"/>
      <c r="T21" s="44"/>
      <c r="U21" s="44"/>
    </row>
    <row r="22" spans="1:21" s="5" customFormat="1" ht="13" customHeight="1">
      <c r="A22" s="50"/>
      <c r="B22" s="50"/>
      <c r="C22" s="50"/>
      <c r="D22" s="50"/>
      <c r="E22" s="50"/>
      <c r="F22" s="50"/>
      <c r="G22" s="50"/>
      <c r="H22" s="50"/>
      <c r="I22" s="50"/>
      <c r="J22" s="55"/>
      <c r="K22" s="52"/>
      <c r="L22" s="53">
        <v>1</v>
      </c>
      <c r="M22" s="54"/>
      <c r="N22" s="44"/>
      <c r="O22" s="44"/>
      <c r="P22" s="213" t="s">
        <v>99</v>
      </c>
      <c r="Q22" s="212" t="s">
        <v>100</v>
      </c>
      <c r="R22" s="206"/>
      <c r="S22" s="206"/>
      <c r="T22" s="44"/>
      <c r="U22" s="44"/>
    </row>
    <row r="23" spans="1:21" s="5" customFormat="1" ht="13" customHeight="1">
      <c r="A23" s="50"/>
      <c r="B23" s="50"/>
      <c r="C23" s="50"/>
      <c r="D23" s="50"/>
      <c r="E23" s="50"/>
      <c r="F23" s="50"/>
      <c r="G23" s="50"/>
      <c r="H23" s="50"/>
      <c r="I23" s="50"/>
      <c r="J23" s="55"/>
      <c r="K23" s="52"/>
      <c r="L23" s="53">
        <v>1</v>
      </c>
      <c r="M23" s="54"/>
      <c r="N23" s="44"/>
      <c r="O23" s="44"/>
      <c r="P23" s="214" t="s">
        <v>101</v>
      </c>
      <c r="Q23" s="212" t="s">
        <v>102</v>
      </c>
      <c r="R23" s="206"/>
      <c r="S23" s="206"/>
      <c r="T23" s="44"/>
      <c r="U23" s="44"/>
    </row>
    <row r="24" spans="1:21" s="5" customFormat="1" ht="13" customHeight="1">
      <c r="A24" s="50"/>
      <c r="B24" s="50"/>
      <c r="C24" s="50"/>
      <c r="D24" s="50"/>
      <c r="E24" s="50"/>
      <c r="F24" s="50"/>
      <c r="G24" s="50"/>
      <c r="H24" s="50"/>
      <c r="I24" s="50"/>
      <c r="J24" s="55"/>
      <c r="K24" s="52"/>
      <c r="L24" s="53">
        <v>1</v>
      </c>
      <c r="M24" s="54"/>
      <c r="N24" s="44"/>
      <c r="O24" s="44"/>
      <c r="P24" s="214" t="s">
        <v>103</v>
      </c>
      <c r="Q24" s="212" t="s">
        <v>104</v>
      </c>
      <c r="R24" s="206"/>
      <c r="S24" s="206"/>
      <c r="T24" s="44"/>
      <c r="U24" s="44"/>
    </row>
    <row r="25" spans="1:21" s="5" customFormat="1" ht="13" customHeight="1">
      <c r="A25" s="50"/>
      <c r="B25" s="50"/>
      <c r="C25" s="50"/>
      <c r="D25" s="50"/>
      <c r="E25" s="50"/>
      <c r="F25" s="50"/>
      <c r="G25" s="50"/>
      <c r="H25" s="50"/>
      <c r="I25" s="50"/>
      <c r="J25" s="55"/>
      <c r="K25" s="52"/>
      <c r="L25" s="53">
        <v>1</v>
      </c>
      <c r="M25" s="54"/>
      <c r="N25" s="44"/>
      <c r="O25" s="44"/>
      <c r="P25" s="214" t="s">
        <v>105</v>
      </c>
      <c r="Q25" s="212" t="s">
        <v>106</v>
      </c>
      <c r="R25" s="206"/>
      <c r="S25" s="206"/>
      <c r="T25" s="44"/>
      <c r="U25" s="44"/>
    </row>
    <row r="26" spans="1:21" s="5" customFormat="1" ht="13" customHeight="1">
      <c r="A26" s="50"/>
      <c r="B26" s="50"/>
      <c r="C26" s="50"/>
      <c r="D26" s="50"/>
      <c r="E26" s="50"/>
      <c r="F26" s="50"/>
      <c r="G26" s="50"/>
      <c r="H26" s="50"/>
      <c r="I26" s="50"/>
      <c r="J26" s="55"/>
      <c r="K26" s="52"/>
      <c r="L26" s="53">
        <v>1</v>
      </c>
      <c r="M26" s="54"/>
      <c r="N26" s="44"/>
      <c r="O26" s="44"/>
      <c r="P26" s="214" t="s">
        <v>107</v>
      </c>
      <c r="Q26" s="212" t="s">
        <v>108</v>
      </c>
      <c r="R26" s="206"/>
      <c r="S26" s="206"/>
      <c r="T26" s="44"/>
      <c r="U26" s="44"/>
    </row>
    <row r="27" spans="1:21" s="5" customFormat="1" ht="13" customHeight="1">
      <c r="A27" s="50"/>
      <c r="B27" s="50"/>
      <c r="C27" s="50"/>
      <c r="D27" s="50"/>
      <c r="E27" s="50"/>
      <c r="F27" s="50"/>
      <c r="G27" s="50"/>
      <c r="H27" s="50"/>
      <c r="I27" s="50"/>
      <c r="J27" s="55"/>
      <c r="K27" s="52"/>
      <c r="L27" s="53">
        <v>1</v>
      </c>
      <c r="M27" s="54"/>
      <c r="N27" s="44"/>
      <c r="O27" s="44"/>
      <c r="P27" s="214" t="s">
        <v>109</v>
      </c>
      <c r="Q27" s="212" t="s">
        <v>110</v>
      </c>
      <c r="R27" s="206"/>
      <c r="S27" s="206"/>
      <c r="T27" s="44"/>
      <c r="U27" s="44"/>
    </row>
    <row r="28" spans="1:21" s="5" customFormat="1" ht="13" customHeight="1">
      <c r="A28" s="50"/>
      <c r="B28" s="50"/>
      <c r="C28" s="50"/>
      <c r="D28" s="50"/>
      <c r="E28" s="50"/>
      <c r="F28" s="50"/>
      <c r="G28" s="50"/>
      <c r="H28" s="50"/>
      <c r="I28" s="50"/>
      <c r="J28" s="55"/>
      <c r="K28" s="52"/>
      <c r="L28" s="53">
        <v>1</v>
      </c>
      <c r="M28" s="54"/>
      <c r="N28" s="44"/>
      <c r="O28" s="44"/>
      <c r="P28" s="214" t="s">
        <v>111</v>
      </c>
      <c r="Q28" s="212" t="s">
        <v>112</v>
      </c>
      <c r="R28" s="206"/>
      <c r="S28" s="206"/>
      <c r="T28" s="44"/>
      <c r="U28" s="44"/>
    </row>
    <row r="29" spans="1:21" s="5" customFormat="1" ht="13" customHeight="1">
      <c r="A29" s="50"/>
      <c r="B29" s="50"/>
      <c r="C29" s="50"/>
      <c r="D29" s="50"/>
      <c r="E29" s="50"/>
      <c r="F29" s="50"/>
      <c r="G29" s="50"/>
      <c r="H29" s="50"/>
      <c r="I29" s="50"/>
      <c r="J29" s="55"/>
      <c r="K29" s="52"/>
      <c r="L29" s="53">
        <v>1</v>
      </c>
      <c r="M29" s="54"/>
      <c r="N29" s="44"/>
      <c r="O29" s="44"/>
      <c r="P29" s="214" t="s">
        <v>113</v>
      </c>
      <c r="Q29" s="212" t="s">
        <v>114</v>
      </c>
      <c r="R29" s="206"/>
      <c r="S29" s="206"/>
      <c r="T29" s="44"/>
      <c r="U29" s="44"/>
    </row>
    <row r="30" spans="1:21" s="5" customFormat="1" ht="13" customHeight="1">
      <c r="A30" s="50"/>
      <c r="B30" s="50"/>
      <c r="C30" s="50"/>
      <c r="D30" s="50"/>
      <c r="E30" s="50"/>
      <c r="F30" s="50"/>
      <c r="G30" s="50"/>
      <c r="H30" s="50"/>
      <c r="I30" s="50"/>
      <c r="J30" s="55"/>
      <c r="K30" s="52"/>
      <c r="L30" s="53">
        <v>1</v>
      </c>
      <c r="M30" s="54"/>
      <c r="N30" s="44"/>
      <c r="O30" s="44"/>
      <c r="P30" s="214" t="s">
        <v>115</v>
      </c>
      <c r="Q30" s="212" t="s">
        <v>116</v>
      </c>
      <c r="R30" s="206"/>
      <c r="S30" s="206"/>
      <c r="T30" s="44"/>
      <c r="U30" s="44"/>
    </row>
    <row r="31" spans="1:21" s="5" customFormat="1" ht="13" customHeight="1">
      <c r="A31" s="50"/>
      <c r="B31" s="50"/>
      <c r="C31" s="50"/>
      <c r="D31" s="50"/>
      <c r="E31" s="50"/>
      <c r="F31" s="50"/>
      <c r="G31" s="50"/>
      <c r="H31" s="50"/>
      <c r="I31" s="50"/>
      <c r="J31" s="55"/>
      <c r="K31" s="52"/>
      <c r="L31" s="53">
        <v>1</v>
      </c>
      <c r="M31" s="54"/>
      <c r="N31" s="44"/>
      <c r="O31" s="44"/>
      <c r="P31" s="215" t="s">
        <v>117</v>
      </c>
      <c r="Q31" s="217" t="s">
        <v>118</v>
      </c>
      <c r="R31" s="206"/>
      <c r="S31" s="206"/>
      <c r="T31" s="44"/>
      <c r="U31" s="44"/>
    </row>
    <row r="32" spans="1:21" s="5" customFormat="1" ht="13" customHeight="1" thickBot="1">
      <c r="A32" s="50"/>
      <c r="B32" s="50"/>
      <c r="C32" s="50"/>
      <c r="D32" s="50"/>
      <c r="E32" s="50"/>
      <c r="F32" s="50"/>
      <c r="G32" s="50"/>
      <c r="H32" s="50"/>
      <c r="I32" s="50"/>
      <c r="J32" s="55"/>
      <c r="K32" s="52"/>
      <c r="L32" s="53">
        <v>1</v>
      </c>
      <c r="M32" s="54"/>
      <c r="N32" s="44"/>
      <c r="O32" s="44"/>
      <c r="P32" s="44"/>
      <c r="Q32" s="44"/>
      <c r="R32" s="44"/>
      <c r="S32" s="44"/>
      <c r="T32" s="44"/>
      <c r="U32" s="44"/>
    </row>
    <row r="33" spans="1:21" s="5" customFormat="1" ht="13" customHeight="1">
      <c r="A33" s="50"/>
      <c r="B33" s="50"/>
      <c r="C33" s="50"/>
      <c r="D33" s="50"/>
      <c r="E33" s="50"/>
      <c r="F33" s="50"/>
      <c r="G33" s="50"/>
      <c r="H33" s="50"/>
      <c r="I33" s="50"/>
      <c r="J33" s="55"/>
      <c r="K33" s="52"/>
      <c r="L33" s="53">
        <v>1</v>
      </c>
      <c r="M33" s="54"/>
      <c r="N33" s="44"/>
      <c r="O33" s="316" t="str">
        <f>D!AI2</f>
        <v>Key Chart</v>
      </c>
      <c r="P33" s="317"/>
      <c r="Q33" s="317"/>
      <c r="R33" s="317"/>
      <c r="S33" s="318"/>
      <c r="T33" s="44"/>
      <c r="U33" s="44"/>
    </row>
    <row r="34" spans="1:21" s="5" customFormat="1" ht="13" customHeight="1">
      <c r="A34" s="50"/>
      <c r="B34" s="50"/>
      <c r="C34" s="50"/>
      <c r="D34" s="50"/>
      <c r="E34" s="50"/>
      <c r="F34" s="50"/>
      <c r="G34" s="50"/>
      <c r="H34" s="50"/>
      <c r="I34" s="50"/>
      <c r="J34" s="55"/>
      <c r="K34" s="52"/>
      <c r="L34" s="53">
        <v>1</v>
      </c>
      <c r="M34" s="54"/>
      <c r="N34" s="44"/>
      <c r="O34" s="246" t="str">
        <f>D!AI3</f>
        <v xml:space="preserve">Color </v>
      </c>
      <c r="P34" s="322" t="str">
        <f>D!AJ3</f>
        <v>Meaning</v>
      </c>
      <c r="Q34" s="322"/>
      <c r="R34" s="322" t="str">
        <f>D!AK3</f>
        <v>Suggested Action</v>
      </c>
      <c r="S34" s="323"/>
      <c r="T34" s="44"/>
      <c r="U34" s="44"/>
    </row>
    <row r="35" spans="1:21" s="5" customFormat="1" ht="13" customHeight="1">
      <c r="A35" s="50"/>
      <c r="B35" s="50"/>
      <c r="C35" s="50"/>
      <c r="D35" s="50"/>
      <c r="E35" s="50"/>
      <c r="F35" s="50"/>
      <c r="G35" s="50"/>
      <c r="H35" s="50"/>
      <c r="I35" s="50"/>
      <c r="J35" s="55"/>
      <c r="K35" s="52"/>
      <c r="L35" s="53">
        <v>1</v>
      </c>
      <c r="M35" s="54"/>
      <c r="N35" s="44"/>
      <c r="O35" s="248"/>
      <c r="P35" s="319" t="str">
        <f>D!AJ4</f>
        <v>Invalid Input</v>
      </c>
      <c r="Q35" s="319"/>
      <c r="R35" s="319" t="str">
        <f>D!AK4</f>
        <v>Change input to value from drop-down</v>
      </c>
      <c r="S35" s="321"/>
      <c r="T35" s="44"/>
      <c r="U35" s="44"/>
    </row>
    <row r="36" spans="1:21" s="5" customFormat="1" ht="13" customHeight="1">
      <c r="A36" s="50"/>
      <c r="B36" s="50"/>
      <c r="C36" s="50"/>
      <c r="D36" s="50"/>
      <c r="E36" s="50"/>
      <c r="F36" s="50"/>
      <c r="G36" s="50"/>
      <c r="H36" s="50"/>
      <c r="I36" s="50"/>
      <c r="J36" s="55"/>
      <c r="K36" s="52"/>
      <c r="L36" s="53">
        <v>1</v>
      </c>
      <c r="M36" s="54"/>
      <c r="N36" s="44"/>
      <c r="O36" s="250"/>
      <c r="P36" s="319" t="str">
        <f>D!AJ5</f>
        <v>Non Standard Delivery</v>
      </c>
      <c r="Q36" s="319"/>
      <c r="R36" s="319" t="str">
        <f>D!AK5</f>
        <v>Confirm you are content with your input</v>
      </c>
      <c r="S36" s="321"/>
      <c r="T36" s="44"/>
      <c r="U36" s="44"/>
    </row>
    <row r="37" spans="1:21" s="5" customFormat="1" ht="13" customHeight="1">
      <c r="A37" s="50"/>
      <c r="B37" s="50"/>
      <c r="C37" s="50"/>
      <c r="D37" s="50"/>
      <c r="E37" s="50"/>
      <c r="F37" s="50"/>
      <c r="G37" s="50"/>
      <c r="H37" s="50"/>
      <c r="I37" s="50"/>
      <c r="J37" s="55"/>
      <c r="K37" s="52"/>
      <c r="L37" s="53">
        <v>1</v>
      </c>
      <c r="M37" s="54"/>
      <c r="N37" s="44"/>
      <c r="O37" s="258"/>
      <c r="P37" s="319" t="str">
        <f>D!AJ6</f>
        <v>Display Only Field</v>
      </c>
      <c r="Q37" s="319"/>
      <c r="R37" s="319" t="str">
        <f>D!AK6</f>
        <v>No action required</v>
      </c>
      <c r="S37" s="321"/>
      <c r="T37" s="44"/>
      <c r="U37" s="44"/>
    </row>
    <row r="38" spans="1:21" s="5" customFormat="1" ht="13" customHeight="1">
      <c r="A38" s="50"/>
      <c r="B38" s="50"/>
      <c r="C38" s="50"/>
      <c r="D38" s="50"/>
      <c r="E38" s="50"/>
      <c r="F38" s="50"/>
      <c r="G38" s="50"/>
      <c r="H38" s="50"/>
      <c r="I38" s="50"/>
      <c r="J38" s="55"/>
      <c r="K38" s="52"/>
      <c r="L38" s="53">
        <v>1</v>
      </c>
      <c r="M38" s="54"/>
      <c r="N38" s="44"/>
      <c r="O38" s="253"/>
      <c r="P38" s="319" t="str">
        <f>D!AJ7</f>
        <v>N/A Field</v>
      </c>
      <c r="Q38" s="319"/>
      <c r="R38" s="319" t="str">
        <f>D!AK7</f>
        <v>No action required</v>
      </c>
      <c r="S38" s="321"/>
      <c r="T38" s="44"/>
      <c r="U38" s="44"/>
    </row>
    <row r="39" spans="1:21" s="5" customFormat="1" ht="13" customHeight="1" thickBot="1">
      <c r="A39" s="50"/>
      <c r="B39" s="50"/>
      <c r="C39" s="50"/>
      <c r="D39" s="50"/>
      <c r="E39" s="50"/>
      <c r="F39" s="50"/>
      <c r="G39" s="50"/>
      <c r="H39" s="50"/>
      <c r="I39" s="50"/>
      <c r="J39" s="55"/>
      <c r="K39" s="52"/>
      <c r="L39" s="53">
        <v>1</v>
      </c>
      <c r="M39" s="54"/>
      <c r="N39" s="44"/>
      <c r="O39" s="254" t="str">
        <f>D!AI8</f>
        <v>Value</v>
      </c>
      <c r="P39" s="320" t="str">
        <f>D!AJ8</f>
        <v>N/A Field, w/ Invalid Input</v>
      </c>
      <c r="Q39" s="320"/>
      <c r="R39" s="320" t="str">
        <f>D!AK8</f>
        <v>No data allowed in field, please remove</v>
      </c>
      <c r="S39" s="324"/>
      <c r="T39" s="44"/>
      <c r="U39" s="44"/>
    </row>
    <row r="40" spans="1:21" s="5" customFormat="1" ht="13" customHeight="1">
      <c r="A40" s="50"/>
      <c r="B40" s="50"/>
      <c r="C40" s="50"/>
      <c r="D40" s="50"/>
      <c r="E40" s="50"/>
      <c r="F40" s="50"/>
      <c r="G40" s="50"/>
      <c r="H40" s="50"/>
      <c r="I40" s="50"/>
      <c r="J40" s="55"/>
      <c r="K40" s="52"/>
      <c r="L40" s="53">
        <v>1</v>
      </c>
      <c r="M40" s="54"/>
      <c r="N40" s="44"/>
      <c r="O40" s="44"/>
      <c r="P40" s="44"/>
      <c r="Q40" s="44"/>
      <c r="R40" s="44"/>
      <c r="S40" s="44"/>
      <c r="T40" s="44"/>
      <c r="U40" s="44"/>
    </row>
    <row r="41" spans="1:21" s="5" customFormat="1" ht="13" customHeight="1">
      <c r="A41" s="50"/>
      <c r="B41" s="50"/>
      <c r="C41" s="50"/>
      <c r="D41" s="50"/>
      <c r="E41" s="50"/>
      <c r="F41" s="50"/>
      <c r="G41" s="50"/>
      <c r="H41" s="50"/>
      <c r="I41" s="50"/>
      <c r="J41" s="55"/>
      <c r="K41" s="52"/>
      <c r="L41" s="53">
        <v>1</v>
      </c>
      <c r="M41" s="54"/>
      <c r="N41" s="44"/>
      <c r="O41" s="44"/>
      <c r="P41" s="44"/>
      <c r="Q41" s="44"/>
      <c r="R41" s="44"/>
      <c r="S41" s="44"/>
      <c r="T41" s="44"/>
      <c r="U41" s="44"/>
    </row>
    <row r="42" spans="1:21" s="5" customFormat="1" ht="13" customHeight="1">
      <c r="A42" s="50"/>
      <c r="B42" s="50"/>
      <c r="C42" s="50"/>
      <c r="D42" s="50"/>
      <c r="E42" s="50"/>
      <c r="F42" s="50"/>
      <c r="G42" s="50"/>
      <c r="H42" s="50"/>
      <c r="I42" s="50"/>
      <c r="J42" s="55"/>
      <c r="K42" s="52"/>
      <c r="L42" s="53">
        <v>1</v>
      </c>
      <c r="M42" s="54"/>
      <c r="N42" s="44"/>
      <c r="O42" s="44"/>
      <c r="P42" s="44"/>
      <c r="Q42" s="44"/>
      <c r="R42" s="44"/>
      <c r="S42" s="44"/>
      <c r="T42" s="44"/>
      <c r="U42" s="44"/>
    </row>
    <row r="43" spans="1:21" s="5" customFormat="1" ht="13" customHeight="1">
      <c r="A43" s="50"/>
      <c r="B43" s="50"/>
      <c r="C43" s="50"/>
      <c r="D43" s="50"/>
      <c r="E43" s="50"/>
      <c r="F43" s="50"/>
      <c r="G43" s="50"/>
      <c r="H43" s="50"/>
      <c r="I43" s="50"/>
      <c r="J43" s="55"/>
      <c r="K43" s="52"/>
      <c r="L43" s="53">
        <v>1</v>
      </c>
      <c r="M43" s="54"/>
      <c r="N43" s="44"/>
      <c r="O43" s="44"/>
      <c r="P43" s="44"/>
      <c r="Q43" s="44"/>
      <c r="R43" s="44"/>
      <c r="S43" s="44"/>
      <c r="T43" s="44"/>
      <c r="U43" s="44"/>
    </row>
    <row r="44" spans="1:21" s="5" customFormat="1" ht="13" customHeight="1">
      <c r="A44" s="50"/>
      <c r="B44" s="50"/>
      <c r="C44" s="50"/>
      <c r="D44" s="50"/>
      <c r="E44" s="50"/>
      <c r="F44" s="50"/>
      <c r="G44" s="50"/>
      <c r="H44" s="50"/>
      <c r="I44" s="50"/>
      <c r="J44" s="55"/>
      <c r="K44" s="52"/>
      <c r="L44" s="53">
        <v>1</v>
      </c>
      <c r="M44" s="54"/>
      <c r="N44" s="44"/>
      <c r="O44" s="44"/>
      <c r="P44" s="44"/>
      <c r="Q44" s="44"/>
      <c r="R44" s="44"/>
      <c r="S44" s="44"/>
      <c r="T44" s="44"/>
      <c r="U44" s="44"/>
    </row>
    <row r="45" spans="1:21" s="5" customFormat="1" ht="13" customHeight="1">
      <c r="A45" s="50"/>
      <c r="B45" s="50"/>
      <c r="C45" s="50"/>
      <c r="D45" s="50"/>
      <c r="E45" s="50"/>
      <c r="F45" s="50"/>
      <c r="G45" s="50"/>
      <c r="H45" s="50"/>
      <c r="I45" s="50"/>
      <c r="J45" s="55"/>
      <c r="K45" s="52"/>
      <c r="L45" s="53">
        <v>1</v>
      </c>
      <c r="M45" s="54"/>
      <c r="N45" s="44"/>
      <c r="O45" s="44"/>
      <c r="P45" s="44"/>
      <c r="Q45" s="44"/>
      <c r="R45" s="44"/>
      <c r="S45" s="44"/>
      <c r="T45" s="44"/>
      <c r="U45" s="44"/>
    </row>
    <row r="46" spans="1:21" s="5" customFormat="1" ht="13" customHeight="1">
      <c r="A46" s="50"/>
      <c r="B46" s="50"/>
      <c r="C46" s="50"/>
      <c r="D46" s="50"/>
      <c r="E46" s="50"/>
      <c r="F46" s="50"/>
      <c r="G46" s="50"/>
      <c r="H46" s="50"/>
      <c r="I46" s="50"/>
      <c r="J46" s="55"/>
      <c r="K46" s="52"/>
      <c r="L46" s="53">
        <v>1</v>
      </c>
      <c r="M46" s="54"/>
      <c r="N46" s="44"/>
      <c r="O46" s="44"/>
      <c r="P46" s="44"/>
      <c r="Q46" s="44"/>
      <c r="R46" s="44"/>
      <c r="S46" s="44"/>
      <c r="T46" s="44"/>
      <c r="U46" s="44"/>
    </row>
    <row r="47" spans="1:21" s="5" customFormat="1" ht="13" customHeight="1">
      <c r="A47" s="50"/>
      <c r="B47" s="50"/>
      <c r="C47" s="50"/>
      <c r="D47" s="50"/>
      <c r="E47" s="50"/>
      <c r="F47" s="50"/>
      <c r="G47" s="50"/>
      <c r="H47" s="50"/>
      <c r="I47" s="50"/>
      <c r="J47" s="55"/>
      <c r="K47" s="52"/>
      <c r="L47" s="53">
        <v>1</v>
      </c>
      <c r="M47" s="54"/>
      <c r="N47" s="44"/>
      <c r="O47" s="44"/>
      <c r="P47" s="44"/>
      <c r="Q47" s="44"/>
      <c r="R47" s="44"/>
      <c r="S47" s="44"/>
      <c r="T47" s="44"/>
      <c r="U47" s="44"/>
    </row>
    <row r="48" spans="1:21" s="5" customFormat="1" ht="13" customHeight="1">
      <c r="A48" s="50"/>
      <c r="B48" s="50"/>
      <c r="C48" s="50"/>
      <c r="D48" s="50"/>
      <c r="E48" s="50"/>
      <c r="F48" s="50"/>
      <c r="G48" s="50"/>
      <c r="H48" s="50"/>
      <c r="I48" s="50"/>
      <c r="J48" s="55"/>
      <c r="K48" s="52"/>
      <c r="L48" s="53">
        <v>1</v>
      </c>
      <c r="M48" s="54"/>
      <c r="N48" s="44"/>
      <c r="O48" s="44"/>
      <c r="P48" s="44"/>
      <c r="Q48" s="44"/>
      <c r="R48" s="44"/>
      <c r="S48" s="44"/>
      <c r="T48" s="44"/>
      <c r="U48" s="44"/>
    </row>
    <row r="49" spans="1:21" s="5" customFormat="1" ht="13" customHeight="1">
      <c r="A49" s="50"/>
      <c r="B49" s="50"/>
      <c r="C49" s="50"/>
      <c r="D49" s="50"/>
      <c r="E49" s="50"/>
      <c r="F49" s="50"/>
      <c r="G49" s="50"/>
      <c r="H49" s="50"/>
      <c r="I49" s="50"/>
      <c r="J49" s="55"/>
      <c r="K49" s="52"/>
      <c r="L49" s="53">
        <v>1</v>
      </c>
      <c r="M49" s="54"/>
      <c r="N49" s="44"/>
      <c r="O49" s="44"/>
      <c r="P49" s="44"/>
      <c r="Q49" s="44"/>
      <c r="R49" s="44"/>
      <c r="S49" s="44"/>
      <c r="T49" s="44"/>
      <c r="U49" s="44"/>
    </row>
    <row r="50" spans="1:21" s="5" customFormat="1" ht="13" customHeight="1">
      <c r="A50" s="50"/>
      <c r="B50" s="50"/>
      <c r="C50" s="50"/>
      <c r="D50" s="50"/>
      <c r="E50" s="50"/>
      <c r="F50" s="50"/>
      <c r="G50" s="50"/>
      <c r="H50" s="50"/>
      <c r="I50" s="50"/>
      <c r="J50" s="55"/>
      <c r="K50" s="52"/>
      <c r="L50" s="53">
        <v>1</v>
      </c>
      <c r="M50" s="54"/>
      <c r="N50" s="44"/>
      <c r="O50" s="44"/>
      <c r="P50" s="44"/>
      <c r="Q50" s="44"/>
      <c r="R50" s="44"/>
      <c r="S50" s="44"/>
      <c r="T50" s="44"/>
      <c r="U50" s="44"/>
    </row>
    <row r="51" spans="1:21" s="5" customFormat="1" ht="13" customHeight="1">
      <c r="A51" s="50"/>
      <c r="B51" s="50"/>
      <c r="C51" s="50"/>
      <c r="D51" s="50"/>
      <c r="E51" s="50"/>
      <c r="F51" s="50"/>
      <c r="G51" s="50"/>
      <c r="H51" s="50"/>
      <c r="I51" s="50"/>
      <c r="J51" s="55"/>
      <c r="K51" s="52"/>
      <c r="L51" s="53">
        <v>1</v>
      </c>
      <c r="M51" s="54"/>
      <c r="N51" s="44"/>
      <c r="O51" s="44"/>
      <c r="P51" s="44"/>
      <c r="Q51" s="44"/>
      <c r="R51" s="44"/>
      <c r="S51" s="44"/>
      <c r="T51" s="44"/>
      <c r="U51" s="44"/>
    </row>
    <row r="52" spans="1:21" s="5" customFormat="1" ht="13" customHeight="1">
      <c r="A52" s="50"/>
      <c r="B52" s="50"/>
      <c r="C52" s="50"/>
      <c r="D52" s="50"/>
      <c r="E52" s="50"/>
      <c r="F52" s="50"/>
      <c r="G52" s="50"/>
      <c r="H52" s="50"/>
      <c r="I52" s="50"/>
      <c r="J52" s="55"/>
      <c r="K52" s="52"/>
      <c r="L52" s="53">
        <v>1</v>
      </c>
      <c r="M52" s="54"/>
      <c r="N52" s="44"/>
      <c r="O52" s="44"/>
      <c r="P52" s="44"/>
      <c r="Q52" s="44"/>
      <c r="R52" s="44"/>
      <c r="S52" s="44"/>
      <c r="T52" s="44"/>
      <c r="U52" s="44"/>
    </row>
    <row r="53" spans="1:21" s="5" customFormat="1" ht="13" customHeight="1">
      <c r="A53" s="50"/>
      <c r="B53" s="50"/>
      <c r="C53" s="50"/>
      <c r="D53" s="50"/>
      <c r="E53" s="50"/>
      <c r="F53" s="50"/>
      <c r="G53" s="50"/>
      <c r="H53" s="50"/>
      <c r="I53" s="50"/>
      <c r="J53" s="55"/>
      <c r="K53" s="52"/>
      <c r="L53" s="53">
        <v>1</v>
      </c>
      <c r="M53" s="54"/>
      <c r="N53" s="44"/>
      <c r="O53" s="44"/>
      <c r="P53" s="44"/>
      <c r="Q53" s="44"/>
      <c r="R53" s="44"/>
      <c r="S53" s="44"/>
      <c r="T53" s="44"/>
      <c r="U53" s="44"/>
    </row>
    <row r="54" spans="1:21" s="5" customFormat="1" ht="13" customHeight="1">
      <c r="A54" s="50"/>
      <c r="B54" s="50"/>
      <c r="C54" s="50"/>
      <c r="D54" s="50"/>
      <c r="E54" s="50"/>
      <c r="F54" s="50"/>
      <c r="G54" s="50"/>
      <c r="H54" s="50"/>
      <c r="I54" s="50"/>
      <c r="J54" s="55"/>
      <c r="K54" s="52"/>
      <c r="L54" s="53">
        <v>1</v>
      </c>
      <c r="M54" s="54"/>
      <c r="N54" s="44"/>
      <c r="O54" s="44"/>
      <c r="P54" s="44"/>
      <c r="Q54" s="44"/>
      <c r="R54" s="44"/>
      <c r="S54" s="44"/>
      <c r="T54" s="44"/>
      <c r="U54" s="44"/>
    </row>
    <row r="55" spans="1:21" s="5" customFormat="1" ht="13" customHeight="1">
      <c r="A55" s="50"/>
      <c r="B55" s="50"/>
      <c r="C55" s="50"/>
      <c r="D55" s="50"/>
      <c r="E55" s="50"/>
      <c r="F55" s="50"/>
      <c r="G55" s="50"/>
      <c r="H55" s="50"/>
      <c r="I55" s="50"/>
      <c r="J55" s="55"/>
      <c r="K55" s="52"/>
      <c r="L55" s="53">
        <v>1</v>
      </c>
      <c r="M55" s="54"/>
      <c r="N55" s="44"/>
      <c r="O55" s="44"/>
      <c r="P55" s="44"/>
      <c r="Q55" s="44"/>
      <c r="R55" s="44"/>
      <c r="S55" s="44"/>
      <c r="T55" s="44"/>
      <c r="U55" s="44"/>
    </row>
    <row r="56" spans="1:21" s="5" customFormat="1" ht="13" customHeight="1">
      <c r="A56" s="50"/>
      <c r="B56" s="50"/>
      <c r="C56" s="50"/>
      <c r="D56" s="50"/>
      <c r="E56" s="50"/>
      <c r="F56" s="50"/>
      <c r="G56" s="50"/>
      <c r="H56" s="50"/>
      <c r="I56" s="50"/>
      <c r="J56" s="55"/>
      <c r="K56" s="52"/>
      <c r="L56" s="53">
        <v>1</v>
      </c>
      <c r="M56" s="54"/>
      <c r="N56" s="44"/>
      <c r="O56" s="44"/>
      <c r="P56" s="44"/>
      <c r="Q56" s="44"/>
      <c r="R56" s="44"/>
      <c r="S56" s="44"/>
      <c r="T56" s="44"/>
      <c r="U56" s="44"/>
    </row>
    <row r="57" spans="1:21" s="5" customFormat="1" ht="13" customHeight="1">
      <c r="A57" s="50"/>
      <c r="B57" s="50"/>
      <c r="C57" s="50"/>
      <c r="D57" s="50"/>
      <c r="E57" s="50"/>
      <c r="F57" s="50"/>
      <c r="G57" s="50"/>
      <c r="H57" s="50"/>
      <c r="I57" s="50"/>
      <c r="J57" s="55"/>
      <c r="K57" s="52"/>
      <c r="L57" s="53">
        <v>1</v>
      </c>
      <c r="M57" s="54"/>
      <c r="N57" s="44"/>
      <c r="O57" s="44"/>
      <c r="P57" s="44"/>
      <c r="Q57" s="44"/>
      <c r="R57" s="44"/>
      <c r="S57" s="44"/>
      <c r="T57" s="44"/>
      <c r="U57" s="44"/>
    </row>
    <row r="58" spans="1:21" s="5" customFormat="1" ht="13" customHeight="1">
      <c r="A58" s="50"/>
      <c r="B58" s="50"/>
      <c r="C58" s="50"/>
      <c r="D58" s="50"/>
      <c r="E58" s="50"/>
      <c r="F58" s="50"/>
      <c r="G58" s="50"/>
      <c r="H58" s="50"/>
      <c r="I58" s="50"/>
      <c r="J58" s="55"/>
      <c r="K58" s="52"/>
      <c r="L58" s="53">
        <v>1</v>
      </c>
      <c r="M58" s="54"/>
      <c r="N58" s="44"/>
      <c r="O58" s="44"/>
      <c r="P58" s="44"/>
      <c r="Q58" s="44"/>
      <c r="R58" s="44"/>
      <c r="S58" s="44"/>
      <c r="T58" s="44"/>
      <c r="U58" s="44"/>
    </row>
    <row r="59" spans="1:21" s="5" customFormat="1" ht="13" customHeight="1">
      <c r="A59" s="50"/>
      <c r="B59" s="50"/>
      <c r="C59" s="50"/>
      <c r="D59" s="50"/>
      <c r="E59" s="50"/>
      <c r="F59" s="50"/>
      <c r="G59" s="50"/>
      <c r="H59" s="50"/>
      <c r="I59" s="50"/>
      <c r="J59" s="55"/>
      <c r="K59" s="52"/>
      <c r="L59" s="53">
        <v>1</v>
      </c>
      <c r="M59" s="54"/>
      <c r="N59" s="44"/>
      <c r="O59" s="44"/>
      <c r="P59" s="44"/>
      <c r="Q59" s="44"/>
      <c r="R59" s="44"/>
      <c r="S59" s="44"/>
      <c r="T59" s="44"/>
      <c r="U59" s="44"/>
    </row>
    <row r="60" spans="1:21" s="5" customFormat="1" ht="13" customHeight="1">
      <c r="A60" s="50"/>
      <c r="B60" s="50"/>
      <c r="C60" s="50"/>
      <c r="D60" s="50"/>
      <c r="E60" s="50"/>
      <c r="F60" s="50"/>
      <c r="G60" s="50"/>
      <c r="H60" s="50"/>
      <c r="I60" s="50"/>
      <c r="J60" s="55"/>
      <c r="K60" s="52"/>
      <c r="L60" s="53">
        <v>1</v>
      </c>
      <c r="M60" s="54"/>
      <c r="N60" s="44"/>
      <c r="O60" s="44"/>
      <c r="P60" s="44"/>
      <c r="Q60" s="44"/>
      <c r="R60" s="44"/>
      <c r="S60" s="44"/>
      <c r="T60" s="44"/>
      <c r="U60" s="44"/>
    </row>
    <row r="61" spans="1:21" s="5" customFormat="1" ht="13" customHeight="1">
      <c r="A61" s="50"/>
      <c r="B61" s="50"/>
      <c r="C61" s="50"/>
      <c r="D61" s="50"/>
      <c r="E61" s="50"/>
      <c r="F61" s="50"/>
      <c r="G61" s="50"/>
      <c r="H61" s="50"/>
      <c r="I61" s="50"/>
      <c r="J61" s="55"/>
      <c r="K61" s="52"/>
      <c r="L61" s="53">
        <v>1</v>
      </c>
      <c r="M61" s="54"/>
      <c r="N61" s="44"/>
      <c r="O61" s="44"/>
      <c r="P61" s="44"/>
      <c r="Q61" s="44"/>
      <c r="R61" s="44"/>
      <c r="S61" s="44"/>
      <c r="T61" s="44"/>
      <c r="U61" s="44"/>
    </row>
    <row r="62" spans="1:21" s="5" customFormat="1" ht="13" customHeight="1">
      <c r="A62" s="50"/>
      <c r="B62" s="50"/>
      <c r="C62" s="50"/>
      <c r="D62" s="50"/>
      <c r="E62" s="50"/>
      <c r="F62" s="50"/>
      <c r="G62" s="50"/>
      <c r="H62" s="50"/>
      <c r="I62" s="50"/>
      <c r="J62" s="55"/>
      <c r="K62" s="52"/>
      <c r="L62" s="53">
        <v>1</v>
      </c>
      <c r="M62" s="54"/>
      <c r="N62" s="44"/>
      <c r="O62" s="44"/>
      <c r="P62" s="44"/>
      <c r="Q62" s="44"/>
      <c r="R62" s="44"/>
      <c r="S62" s="44"/>
      <c r="T62" s="44"/>
      <c r="U62" s="44"/>
    </row>
    <row r="63" spans="1:21" s="5" customFormat="1" ht="13" customHeight="1">
      <c r="A63" s="50"/>
      <c r="B63" s="50"/>
      <c r="C63" s="50"/>
      <c r="D63" s="50"/>
      <c r="E63" s="50"/>
      <c r="F63" s="50"/>
      <c r="G63" s="50"/>
      <c r="H63" s="50"/>
      <c r="I63" s="50"/>
      <c r="J63" s="55"/>
      <c r="K63" s="52"/>
      <c r="L63" s="53">
        <v>1</v>
      </c>
      <c r="M63" s="54"/>
      <c r="N63" s="44"/>
      <c r="O63" s="44"/>
      <c r="P63" s="44"/>
      <c r="Q63" s="44"/>
      <c r="R63" s="44"/>
      <c r="S63" s="44"/>
      <c r="T63" s="44"/>
      <c r="U63" s="44"/>
    </row>
    <row r="64" spans="1:21" s="5" customFormat="1" ht="13" customHeight="1">
      <c r="A64" s="50"/>
      <c r="B64" s="50"/>
      <c r="C64" s="50"/>
      <c r="D64" s="50"/>
      <c r="E64" s="50"/>
      <c r="F64" s="50"/>
      <c r="G64" s="50"/>
      <c r="H64" s="50"/>
      <c r="I64" s="50"/>
      <c r="J64" s="55"/>
      <c r="K64" s="52"/>
      <c r="L64" s="53">
        <v>1</v>
      </c>
      <c r="M64" s="54"/>
      <c r="N64" s="44"/>
      <c r="O64" s="44"/>
      <c r="P64" s="44"/>
      <c r="Q64" s="44"/>
      <c r="R64" s="44"/>
      <c r="S64" s="44"/>
      <c r="T64" s="44"/>
      <c r="U64" s="44"/>
    </row>
    <row r="65" spans="1:21" s="5" customFormat="1" ht="13" customHeight="1">
      <c r="A65" s="50"/>
      <c r="B65" s="50"/>
      <c r="C65" s="50"/>
      <c r="D65" s="50"/>
      <c r="E65" s="50"/>
      <c r="F65" s="50"/>
      <c r="G65" s="50"/>
      <c r="H65" s="50"/>
      <c r="I65" s="50"/>
      <c r="J65" s="55"/>
      <c r="K65" s="52"/>
      <c r="L65" s="53">
        <v>1</v>
      </c>
      <c r="M65" s="54"/>
      <c r="N65" s="44"/>
      <c r="O65" s="44"/>
      <c r="P65" s="44"/>
      <c r="Q65" s="44"/>
      <c r="R65" s="44"/>
      <c r="S65" s="44"/>
      <c r="T65" s="44"/>
      <c r="U65" s="44"/>
    </row>
    <row r="66" spans="1:21" s="5" customFormat="1" ht="13" customHeight="1">
      <c r="A66" s="50"/>
      <c r="B66" s="50"/>
      <c r="C66" s="50"/>
      <c r="D66" s="50"/>
      <c r="E66" s="50"/>
      <c r="F66" s="50"/>
      <c r="G66" s="50"/>
      <c r="H66" s="50"/>
      <c r="I66" s="50"/>
      <c r="J66" s="55"/>
      <c r="K66" s="52"/>
      <c r="L66" s="53">
        <v>1</v>
      </c>
      <c r="M66" s="54"/>
      <c r="N66" s="44"/>
      <c r="O66" s="44"/>
      <c r="P66" s="44"/>
      <c r="Q66" s="44"/>
      <c r="R66" s="44"/>
      <c r="S66" s="44"/>
      <c r="T66" s="44"/>
      <c r="U66" s="44"/>
    </row>
    <row r="67" spans="1:21" s="5" customFormat="1" ht="13" customHeight="1">
      <c r="A67" s="50"/>
      <c r="B67" s="50"/>
      <c r="C67" s="50"/>
      <c r="D67" s="50"/>
      <c r="E67" s="50"/>
      <c r="F67" s="50"/>
      <c r="G67" s="50"/>
      <c r="H67" s="50"/>
      <c r="I67" s="50"/>
      <c r="J67" s="55"/>
      <c r="K67" s="52"/>
      <c r="L67" s="53">
        <v>1</v>
      </c>
      <c r="M67" s="54"/>
      <c r="N67" s="44"/>
      <c r="O67" s="44"/>
      <c r="P67" s="44"/>
      <c r="Q67" s="44"/>
      <c r="R67" s="44"/>
      <c r="S67" s="44"/>
      <c r="T67" s="44"/>
      <c r="U67" s="44"/>
    </row>
    <row r="68" spans="1:21" s="5" customFormat="1" ht="13" customHeight="1">
      <c r="A68" s="50"/>
      <c r="B68" s="50"/>
      <c r="C68" s="50"/>
      <c r="D68" s="50"/>
      <c r="E68" s="50"/>
      <c r="F68" s="50"/>
      <c r="G68" s="50"/>
      <c r="H68" s="50"/>
      <c r="I68" s="50"/>
      <c r="J68" s="55"/>
      <c r="K68" s="52"/>
      <c r="L68" s="53">
        <v>1</v>
      </c>
      <c r="M68" s="54"/>
      <c r="N68" s="44"/>
      <c r="O68" s="44"/>
      <c r="P68" s="44"/>
      <c r="Q68" s="44"/>
      <c r="R68" s="44"/>
      <c r="S68" s="44"/>
      <c r="T68" s="44"/>
      <c r="U68" s="44"/>
    </row>
    <row r="69" spans="1:21" s="5" customFormat="1" ht="13" customHeight="1">
      <c r="A69" s="50"/>
      <c r="B69" s="50"/>
      <c r="C69" s="50"/>
      <c r="D69" s="50"/>
      <c r="E69" s="50"/>
      <c r="F69" s="50"/>
      <c r="G69" s="50"/>
      <c r="H69" s="50"/>
      <c r="I69" s="50"/>
      <c r="J69" s="55"/>
      <c r="K69" s="52"/>
      <c r="L69" s="53">
        <v>1</v>
      </c>
      <c r="M69" s="54"/>
      <c r="N69" s="44"/>
      <c r="O69" s="44"/>
      <c r="P69" s="44"/>
      <c r="Q69" s="44"/>
      <c r="R69" s="44"/>
      <c r="S69" s="44"/>
      <c r="T69" s="44"/>
      <c r="U69" s="44"/>
    </row>
    <row r="70" spans="1:21" s="5" customFormat="1" ht="13" customHeight="1">
      <c r="A70" s="50"/>
      <c r="B70" s="50"/>
      <c r="C70" s="50"/>
      <c r="D70" s="50"/>
      <c r="E70" s="50"/>
      <c r="F70" s="50"/>
      <c r="G70" s="50"/>
      <c r="H70" s="50"/>
      <c r="I70" s="50"/>
      <c r="J70" s="55"/>
      <c r="K70" s="52"/>
      <c r="L70" s="53">
        <v>1</v>
      </c>
      <c r="M70" s="54"/>
      <c r="N70" s="44"/>
      <c r="O70" s="44"/>
      <c r="P70" s="44"/>
      <c r="Q70" s="44"/>
      <c r="R70" s="44"/>
      <c r="S70" s="44"/>
      <c r="T70" s="44"/>
      <c r="U70" s="44"/>
    </row>
    <row r="71" spans="1:21" s="5" customFormat="1" ht="13" customHeight="1">
      <c r="A71" s="50"/>
      <c r="B71" s="50"/>
      <c r="C71" s="50"/>
      <c r="D71" s="50"/>
      <c r="E71" s="50"/>
      <c r="F71" s="50"/>
      <c r="G71" s="50"/>
      <c r="H71" s="50"/>
      <c r="I71" s="50"/>
      <c r="J71" s="55"/>
      <c r="K71" s="52"/>
      <c r="L71" s="53">
        <v>1</v>
      </c>
      <c r="M71" s="54"/>
      <c r="N71" s="44"/>
      <c r="O71" s="44"/>
      <c r="P71" s="44"/>
      <c r="Q71" s="44"/>
      <c r="R71" s="44"/>
      <c r="S71" s="44"/>
      <c r="T71" s="44"/>
      <c r="U71" s="44"/>
    </row>
    <row r="72" spans="1:21" s="5" customFormat="1" ht="13" customHeight="1">
      <c r="A72" s="50"/>
      <c r="B72" s="50"/>
      <c r="C72" s="50"/>
      <c r="D72" s="50"/>
      <c r="E72" s="50"/>
      <c r="F72" s="50"/>
      <c r="G72" s="50"/>
      <c r="H72" s="50"/>
      <c r="I72" s="50"/>
      <c r="J72" s="55"/>
      <c r="K72" s="52"/>
      <c r="L72" s="53">
        <v>1</v>
      </c>
      <c r="M72" s="54"/>
      <c r="N72" s="44"/>
      <c r="O72" s="44"/>
      <c r="P72" s="44"/>
      <c r="Q72" s="44"/>
      <c r="R72" s="44"/>
      <c r="S72" s="44"/>
      <c r="T72" s="44"/>
      <c r="U72" s="44"/>
    </row>
    <row r="73" spans="1:21" s="5" customFormat="1" ht="13" customHeight="1">
      <c r="A73" s="50"/>
      <c r="B73" s="50"/>
      <c r="C73" s="50"/>
      <c r="D73" s="50"/>
      <c r="E73" s="50"/>
      <c r="F73" s="50"/>
      <c r="G73" s="50"/>
      <c r="H73" s="50"/>
      <c r="I73" s="50"/>
      <c r="J73" s="55"/>
      <c r="K73" s="52"/>
      <c r="L73" s="53">
        <v>1</v>
      </c>
      <c r="M73" s="54"/>
      <c r="N73" s="44"/>
      <c r="O73" s="44"/>
      <c r="P73" s="44"/>
      <c r="Q73" s="44"/>
      <c r="R73" s="44"/>
      <c r="S73" s="44"/>
      <c r="T73" s="44"/>
      <c r="U73" s="44"/>
    </row>
    <row r="74" spans="1:21" s="5" customFormat="1" ht="13" customHeight="1">
      <c r="A74" s="50"/>
      <c r="B74" s="50"/>
      <c r="C74" s="50"/>
      <c r="D74" s="50"/>
      <c r="E74" s="50"/>
      <c r="F74" s="50"/>
      <c r="G74" s="50"/>
      <c r="H74" s="50"/>
      <c r="I74" s="50"/>
      <c r="J74" s="55"/>
      <c r="K74" s="52"/>
      <c r="L74" s="53">
        <v>1</v>
      </c>
      <c r="M74" s="54"/>
      <c r="N74" s="44"/>
      <c r="O74" s="44"/>
      <c r="P74" s="44"/>
      <c r="Q74" s="44"/>
      <c r="R74" s="44"/>
      <c r="S74" s="44"/>
      <c r="T74" s="44"/>
      <c r="U74" s="44"/>
    </row>
    <row r="75" spans="1:21" s="5" customFormat="1" ht="13" customHeight="1">
      <c r="A75" s="50"/>
      <c r="B75" s="50"/>
      <c r="C75" s="50"/>
      <c r="D75" s="50"/>
      <c r="E75" s="50"/>
      <c r="F75" s="50"/>
      <c r="G75" s="50"/>
      <c r="H75" s="50"/>
      <c r="I75" s="50"/>
      <c r="J75" s="55"/>
      <c r="K75" s="52"/>
      <c r="L75" s="53">
        <v>1</v>
      </c>
      <c r="M75" s="54"/>
      <c r="N75" s="44"/>
      <c r="O75" s="44"/>
      <c r="P75" s="44"/>
      <c r="Q75" s="44"/>
      <c r="R75" s="44"/>
      <c r="S75" s="44"/>
      <c r="T75" s="44"/>
      <c r="U75" s="44"/>
    </row>
    <row r="76" spans="1:21" s="5" customFormat="1" ht="13" customHeight="1">
      <c r="A76" s="50"/>
      <c r="B76" s="50"/>
      <c r="C76" s="50"/>
      <c r="D76" s="50"/>
      <c r="E76" s="50"/>
      <c r="F76" s="50"/>
      <c r="G76" s="50"/>
      <c r="H76" s="50"/>
      <c r="I76" s="50"/>
      <c r="J76" s="55"/>
      <c r="K76" s="52"/>
      <c r="L76" s="53">
        <v>1</v>
      </c>
      <c r="M76" s="54"/>
      <c r="N76" s="44"/>
      <c r="O76" s="44"/>
      <c r="P76" s="44"/>
      <c r="Q76" s="44"/>
      <c r="R76" s="44"/>
      <c r="S76" s="44"/>
      <c r="T76" s="44"/>
      <c r="U76" s="44"/>
    </row>
    <row r="77" spans="1:21" s="5" customFormat="1" ht="13" customHeight="1">
      <c r="A77" s="50"/>
      <c r="B77" s="50"/>
      <c r="C77" s="50"/>
      <c r="D77" s="50"/>
      <c r="E77" s="50"/>
      <c r="F77" s="50"/>
      <c r="G77" s="50"/>
      <c r="H77" s="50"/>
      <c r="I77" s="50"/>
      <c r="J77" s="55"/>
      <c r="K77" s="52"/>
      <c r="L77" s="53">
        <v>1</v>
      </c>
      <c r="M77" s="54"/>
      <c r="N77" s="44"/>
      <c r="O77" s="44"/>
      <c r="P77" s="44"/>
      <c r="Q77" s="44"/>
      <c r="R77" s="44"/>
      <c r="S77" s="44"/>
      <c r="T77" s="44"/>
      <c r="U77" s="44"/>
    </row>
    <row r="78" spans="1:21" s="5" customFormat="1" ht="13" customHeight="1">
      <c r="A78" s="50"/>
      <c r="B78" s="50"/>
      <c r="C78" s="50"/>
      <c r="D78" s="50"/>
      <c r="E78" s="50"/>
      <c r="F78" s="50"/>
      <c r="G78" s="50"/>
      <c r="H78" s="50"/>
      <c r="I78" s="50"/>
      <c r="J78" s="55"/>
      <c r="K78" s="52"/>
      <c r="L78" s="53">
        <v>1</v>
      </c>
      <c r="M78" s="54"/>
      <c r="N78" s="44"/>
      <c r="O78" s="44"/>
      <c r="P78" s="44"/>
      <c r="Q78" s="44"/>
      <c r="R78" s="44"/>
      <c r="S78" s="44"/>
      <c r="T78" s="44"/>
      <c r="U78" s="44"/>
    </row>
    <row r="79" spans="1:21" s="5" customFormat="1" ht="13" customHeight="1">
      <c r="A79" s="50"/>
      <c r="B79" s="50"/>
      <c r="C79" s="50"/>
      <c r="D79" s="50"/>
      <c r="E79" s="50"/>
      <c r="F79" s="50"/>
      <c r="G79" s="50"/>
      <c r="H79" s="50"/>
      <c r="I79" s="50"/>
      <c r="J79" s="55"/>
      <c r="K79" s="52"/>
      <c r="L79" s="53">
        <v>1</v>
      </c>
      <c r="M79" s="54"/>
      <c r="N79" s="44"/>
      <c r="O79" s="44"/>
      <c r="P79" s="44"/>
      <c r="Q79" s="44"/>
      <c r="R79" s="44"/>
      <c r="S79" s="44"/>
      <c r="T79" s="44"/>
      <c r="U79" s="44"/>
    </row>
    <row r="80" spans="1:21" s="5" customFormat="1" ht="13" customHeight="1">
      <c r="A80" s="50"/>
      <c r="B80" s="50"/>
      <c r="C80" s="50"/>
      <c r="D80" s="50"/>
      <c r="E80" s="50"/>
      <c r="F80" s="50"/>
      <c r="G80" s="50"/>
      <c r="H80" s="50"/>
      <c r="I80" s="50"/>
      <c r="J80" s="55"/>
      <c r="K80" s="52"/>
      <c r="L80" s="53">
        <v>1</v>
      </c>
      <c r="M80" s="54"/>
      <c r="N80" s="44"/>
      <c r="O80" s="44"/>
      <c r="P80" s="44"/>
      <c r="Q80" s="44"/>
      <c r="R80" s="44"/>
      <c r="S80" s="44"/>
      <c r="T80" s="44"/>
      <c r="U80" s="44"/>
    </row>
    <row r="81" spans="1:21" s="5" customFormat="1" ht="13" customHeight="1">
      <c r="A81" s="50"/>
      <c r="B81" s="50"/>
      <c r="C81" s="50"/>
      <c r="D81" s="50"/>
      <c r="E81" s="50"/>
      <c r="F81" s="50"/>
      <c r="G81" s="50"/>
      <c r="H81" s="50"/>
      <c r="I81" s="50"/>
      <c r="J81" s="55"/>
      <c r="K81" s="52"/>
      <c r="L81" s="53">
        <v>1</v>
      </c>
      <c r="M81" s="54"/>
      <c r="N81" s="44"/>
      <c r="O81" s="44"/>
      <c r="P81" s="44"/>
      <c r="Q81" s="44"/>
      <c r="R81" s="44"/>
      <c r="S81" s="44"/>
      <c r="T81" s="44"/>
      <c r="U81" s="44"/>
    </row>
    <row r="82" spans="1:21" s="5" customFormat="1" ht="13" customHeight="1">
      <c r="A82" s="50"/>
      <c r="B82" s="50"/>
      <c r="C82" s="50"/>
      <c r="D82" s="50"/>
      <c r="E82" s="50"/>
      <c r="F82" s="50"/>
      <c r="G82" s="50"/>
      <c r="H82" s="50"/>
      <c r="I82" s="50"/>
      <c r="J82" s="55"/>
      <c r="K82" s="52"/>
      <c r="L82" s="53">
        <v>1</v>
      </c>
      <c r="M82" s="54"/>
      <c r="N82" s="44"/>
      <c r="O82" s="44"/>
      <c r="P82" s="44"/>
      <c r="Q82" s="44"/>
      <c r="R82" s="44"/>
      <c r="S82" s="44"/>
      <c r="T82" s="44"/>
      <c r="U82" s="44"/>
    </row>
    <row r="83" spans="1:21" s="5" customFormat="1" ht="13" customHeight="1">
      <c r="A83" s="50"/>
      <c r="B83" s="50"/>
      <c r="C83" s="50"/>
      <c r="D83" s="50"/>
      <c r="E83" s="50"/>
      <c r="F83" s="50"/>
      <c r="G83" s="50"/>
      <c r="H83" s="50"/>
      <c r="I83" s="50"/>
      <c r="J83" s="55"/>
      <c r="K83" s="52"/>
      <c r="L83" s="53">
        <v>1</v>
      </c>
      <c r="M83" s="54"/>
      <c r="N83" s="44"/>
      <c r="O83" s="44"/>
      <c r="P83" s="44"/>
      <c r="Q83" s="44"/>
      <c r="R83" s="44"/>
      <c r="S83" s="44"/>
      <c r="T83" s="44"/>
      <c r="U83" s="44"/>
    </row>
    <row r="84" spans="1:21" s="5" customFormat="1" ht="13" customHeight="1">
      <c r="A84" s="50"/>
      <c r="B84" s="50"/>
      <c r="C84" s="50"/>
      <c r="D84" s="50"/>
      <c r="E84" s="50"/>
      <c r="F84" s="50"/>
      <c r="G84" s="50"/>
      <c r="H84" s="50"/>
      <c r="I84" s="50"/>
      <c r="J84" s="55"/>
      <c r="K84" s="52"/>
      <c r="L84" s="53">
        <v>1</v>
      </c>
      <c r="M84" s="54"/>
      <c r="N84" s="44"/>
      <c r="O84" s="44"/>
      <c r="P84" s="44"/>
      <c r="Q84" s="44"/>
      <c r="R84" s="44"/>
      <c r="S84" s="44"/>
      <c r="T84" s="44"/>
      <c r="U84" s="44"/>
    </row>
    <row r="85" spans="1:21" s="5" customFormat="1" ht="13" customHeight="1">
      <c r="A85" s="50"/>
      <c r="B85" s="50"/>
      <c r="C85" s="50"/>
      <c r="D85" s="50"/>
      <c r="E85" s="50"/>
      <c r="F85" s="50"/>
      <c r="G85" s="50"/>
      <c r="H85" s="50"/>
      <c r="I85" s="50"/>
      <c r="J85" s="55"/>
      <c r="K85" s="52"/>
      <c r="L85" s="53">
        <v>1</v>
      </c>
      <c r="M85" s="54"/>
      <c r="N85" s="44"/>
      <c r="O85" s="44"/>
      <c r="P85" s="44"/>
      <c r="Q85" s="44"/>
      <c r="R85" s="44"/>
      <c r="S85" s="44"/>
      <c r="T85" s="44"/>
      <c r="U85" s="44"/>
    </row>
    <row r="86" spans="1:21" s="5" customFormat="1" ht="13" customHeight="1">
      <c r="A86" s="50"/>
      <c r="B86" s="50"/>
      <c r="C86" s="50"/>
      <c r="D86" s="50"/>
      <c r="E86" s="50"/>
      <c r="F86" s="50"/>
      <c r="G86" s="50"/>
      <c r="H86" s="50"/>
      <c r="I86" s="50"/>
      <c r="J86" s="55"/>
      <c r="K86" s="52"/>
      <c r="L86" s="53">
        <v>1</v>
      </c>
      <c r="M86" s="54"/>
      <c r="N86" s="44"/>
      <c r="O86" s="44"/>
      <c r="P86" s="44"/>
      <c r="Q86" s="44"/>
      <c r="R86" s="44"/>
      <c r="S86" s="44"/>
      <c r="T86" s="44"/>
      <c r="U86" s="44"/>
    </row>
    <row r="87" spans="1:21" s="5" customFormat="1" ht="13" customHeight="1">
      <c r="A87" s="50"/>
      <c r="B87" s="50"/>
      <c r="C87" s="50"/>
      <c r="D87" s="50"/>
      <c r="E87" s="50"/>
      <c r="F87" s="50"/>
      <c r="G87" s="50"/>
      <c r="H87" s="50"/>
      <c r="I87" s="50"/>
      <c r="J87" s="55"/>
      <c r="K87" s="52"/>
      <c r="L87" s="53">
        <v>1</v>
      </c>
      <c r="M87" s="54"/>
      <c r="N87" s="44"/>
      <c r="O87" s="44"/>
      <c r="P87" s="44"/>
      <c r="Q87" s="44"/>
      <c r="R87" s="44"/>
      <c r="S87" s="44"/>
      <c r="T87" s="44"/>
      <c r="U87" s="44"/>
    </row>
    <row r="88" spans="1:21" s="5" customFormat="1" ht="13" customHeight="1">
      <c r="A88" s="50"/>
      <c r="B88" s="50"/>
      <c r="C88" s="50"/>
      <c r="D88" s="50"/>
      <c r="E88" s="50"/>
      <c r="F88" s="50"/>
      <c r="G88" s="50"/>
      <c r="H88" s="50"/>
      <c r="I88" s="50"/>
      <c r="J88" s="55"/>
      <c r="K88" s="52"/>
      <c r="L88" s="53">
        <v>1</v>
      </c>
      <c r="M88" s="54"/>
      <c r="N88" s="44"/>
      <c r="O88" s="44"/>
      <c r="P88" s="44"/>
      <c r="Q88" s="44"/>
      <c r="R88" s="44"/>
      <c r="S88" s="44"/>
      <c r="T88" s="44"/>
      <c r="U88" s="44"/>
    </row>
    <row r="89" spans="1:21" s="5" customFormat="1" ht="13" customHeight="1">
      <c r="A89" s="50"/>
      <c r="B89" s="50"/>
      <c r="C89" s="50"/>
      <c r="D89" s="50"/>
      <c r="E89" s="50"/>
      <c r="F89" s="50"/>
      <c r="G89" s="50"/>
      <c r="H89" s="50"/>
      <c r="I89" s="50"/>
      <c r="J89" s="55"/>
      <c r="K89" s="52"/>
      <c r="L89" s="53">
        <v>1</v>
      </c>
      <c r="M89" s="54"/>
      <c r="N89" s="44"/>
      <c r="O89" s="44"/>
      <c r="P89" s="44"/>
      <c r="Q89" s="44"/>
      <c r="R89" s="44"/>
      <c r="S89" s="44"/>
      <c r="T89" s="44"/>
      <c r="U89" s="44"/>
    </row>
    <row r="90" spans="1:21" s="5" customFormat="1" ht="13" customHeight="1">
      <c r="A90" s="50"/>
      <c r="B90" s="50"/>
      <c r="C90" s="50"/>
      <c r="D90" s="50"/>
      <c r="E90" s="50"/>
      <c r="F90" s="50"/>
      <c r="G90" s="50"/>
      <c r="H90" s="50"/>
      <c r="I90" s="50"/>
      <c r="J90" s="55"/>
      <c r="K90" s="52"/>
      <c r="L90" s="53">
        <v>1</v>
      </c>
      <c r="M90" s="54"/>
      <c r="N90" s="44"/>
      <c r="O90" s="44"/>
      <c r="P90" s="44"/>
      <c r="Q90" s="44"/>
      <c r="R90" s="44"/>
      <c r="S90" s="44"/>
      <c r="T90" s="44"/>
      <c r="U90" s="44"/>
    </row>
    <row r="91" spans="1:21" s="5" customFormat="1" ht="13" customHeight="1">
      <c r="A91" s="50"/>
      <c r="B91" s="50"/>
      <c r="C91" s="50"/>
      <c r="D91" s="50"/>
      <c r="E91" s="50"/>
      <c r="F91" s="50"/>
      <c r="G91" s="50"/>
      <c r="H91" s="50"/>
      <c r="I91" s="50"/>
      <c r="J91" s="55"/>
      <c r="K91" s="52"/>
      <c r="L91" s="53">
        <v>1</v>
      </c>
      <c r="M91" s="54"/>
      <c r="N91" s="44"/>
      <c r="O91" s="44"/>
      <c r="P91" s="44"/>
      <c r="Q91" s="44"/>
      <c r="R91" s="44"/>
      <c r="S91" s="44"/>
      <c r="T91" s="44"/>
      <c r="U91" s="44"/>
    </row>
    <row r="92" spans="1:21" s="5" customFormat="1" ht="13" customHeight="1">
      <c r="A92" s="50"/>
      <c r="B92" s="50"/>
      <c r="C92" s="50"/>
      <c r="D92" s="50"/>
      <c r="E92" s="50"/>
      <c r="F92" s="50"/>
      <c r="G92" s="50"/>
      <c r="H92" s="50"/>
      <c r="I92" s="50"/>
      <c r="J92" s="55"/>
      <c r="K92" s="52"/>
      <c r="L92" s="53">
        <v>1</v>
      </c>
      <c r="M92" s="54"/>
      <c r="N92" s="44"/>
      <c r="O92" s="44"/>
      <c r="P92" s="44"/>
      <c r="Q92" s="44"/>
      <c r="R92" s="44"/>
      <c r="S92" s="44"/>
      <c r="T92" s="44"/>
      <c r="U92" s="44"/>
    </row>
    <row r="93" spans="1:21" s="5" customFormat="1" ht="13" customHeight="1">
      <c r="A93" s="50"/>
      <c r="B93" s="50"/>
      <c r="C93" s="50"/>
      <c r="D93" s="50"/>
      <c r="E93" s="50"/>
      <c r="F93" s="50"/>
      <c r="G93" s="50"/>
      <c r="H93" s="50"/>
      <c r="I93" s="50"/>
      <c r="J93" s="55"/>
      <c r="K93" s="52"/>
      <c r="L93" s="53">
        <v>1</v>
      </c>
      <c r="M93" s="54"/>
      <c r="N93" s="44"/>
      <c r="O93" s="44"/>
      <c r="P93" s="44"/>
      <c r="Q93" s="44"/>
      <c r="R93" s="44"/>
      <c r="S93" s="44"/>
      <c r="T93" s="44"/>
      <c r="U93" s="44"/>
    </row>
    <row r="94" spans="1:21" s="5" customFormat="1" ht="13" customHeight="1">
      <c r="A94" s="50"/>
      <c r="B94" s="50"/>
      <c r="C94" s="50"/>
      <c r="D94" s="50"/>
      <c r="E94" s="50"/>
      <c r="F94" s="50"/>
      <c r="G94" s="50"/>
      <c r="H94" s="50"/>
      <c r="I94" s="50"/>
      <c r="J94" s="55"/>
      <c r="K94" s="52"/>
      <c r="L94" s="53">
        <v>1</v>
      </c>
      <c r="M94" s="54"/>
      <c r="N94" s="44"/>
      <c r="O94" s="44"/>
      <c r="P94" s="44"/>
      <c r="Q94" s="44"/>
      <c r="R94" s="44"/>
      <c r="S94" s="44"/>
      <c r="T94" s="44"/>
      <c r="U94" s="44"/>
    </row>
    <row r="95" spans="1:21" s="5" customFormat="1" ht="13" customHeight="1">
      <c r="A95" s="50"/>
      <c r="B95" s="50"/>
      <c r="C95" s="50"/>
      <c r="D95" s="50"/>
      <c r="E95" s="50"/>
      <c r="F95" s="50"/>
      <c r="G95" s="50"/>
      <c r="H95" s="50"/>
      <c r="I95" s="50"/>
      <c r="J95" s="55"/>
      <c r="K95" s="52"/>
      <c r="L95" s="53">
        <v>1</v>
      </c>
      <c r="M95" s="54"/>
      <c r="N95" s="44"/>
      <c r="O95" s="44"/>
      <c r="P95" s="44"/>
      <c r="Q95" s="44"/>
      <c r="R95" s="44"/>
      <c r="S95" s="44"/>
      <c r="T95" s="44"/>
      <c r="U95" s="44"/>
    </row>
    <row r="96" spans="1:21" s="5" customFormat="1" ht="13" customHeight="1">
      <c r="A96" s="50"/>
      <c r="B96" s="50"/>
      <c r="C96" s="50"/>
      <c r="D96" s="50"/>
      <c r="E96" s="50"/>
      <c r="F96" s="50"/>
      <c r="G96" s="50"/>
      <c r="H96" s="50"/>
      <c r="I96" s="50"/>
      <c r="J96" s="55"/>
      <c r="K96" s="52"/>
      <c r="L96" s="53">
        <v>1</v>
      </c>
      <c r="M96" s="54"/>
      <c r="N96" s="44"/>
      <c r="O96" s="44"/>
      <c r="P96" s="44"/>
      <c r="Q96" s="44"/>
      <c r="R96" s="44"/>
      <c r="S96" s="44"/>
      <c r="T96" s="44"/>
      <c r="U96" s="44"/>
    </row>
    <row r="97" spans="1:21" s="5" customFormat="1" ht="13" customHeight="1">
      <c r="A97" s="50"/>
      <c r="B97" s="50"/>
      <c r="C97" s="50"/>
      <c r="D97" s="50"/>
      <c r="E97" s="50"/>
      <c r="F97" s="50"/>
      <c r="G97" s="50"/>
      <c r="H97" s="50"/>
      <c r="I97" s="50"/>
      <c r="J97" s="55"/>
      <c r="K97" s="52"/>
      <c r="L97" s="53">
        <v>1</v>
      </c>
      <c r="M97" s="54"/>
      <c r="N97" s="44"/>
      <c r="O97" s="44"/>
      <c r="P97" s="44"/>
      <c r="Q97" s="44"/>
      <c r="R97" s="44"/>
      <c r="S97" s="44"/>
      <c r="T97" s="44"/>
      <c r="U97" s="44"/>
    </row>
    <row r="98" spans="1:21" s="5" customFormat="1" ht="13" customHeight="1">
      <c r="A98" s="50"/>
      <c r="B98" s="50"/>
      <c r="C98" s="50"/>
      <c r="D98" s="50"/>
      <c r="E98" s="50"/>
      <c r="F98" s="50"/>
      <c r="G98" s="50"/>
      <c r="H98" s="50"/>
      <c r="I98" s="50"/>
      <c r="J98" s="55"/>
      <c r="K98" s="52"/>
      <c r="L98" s="53">
        <v>1</v>
      </c>
      <c r="M98" s="54"/>
      <c r="N98" s="44"/>
      <c r="O98" s="44"/>
      <c r="P98" s="44"/>
      <c r="Q98" s="44"/>
      <c r="R98" s="44"/>
      <c r="S98" s="44"/>
      <c r="T98" s="44"/>
      <c r="U98" s="44"/>
    </row>
    <row r="99" spans="1:21" s="5" customFormat="1" ht="13" customHeight="1">
      <c r="A99" s="50"/>
      <c r="B99" s="50"/>
      <c r="C99" s="50"/>
      <c r="D99" s="50"/>
      <c r="E99" s="50"/>
      <c r="F99" s="50"/>
      <c r="G99" s="50"/>
      <c r="H99" s="50"/>
      <c r="I99" s="50"/>
      <c r="J99" s="55"/>
      <c r="K99" s="52"/>
      <c r="L99" s="53">
        <v>1</v>
      </c>
      <c r="M99" s="54"/>
      <c r="N99" s="44"/>
      <c r="O99" s="44"/>
      <c r="P99" s="44"/>
      <c r="Q99" s="44"/>
      <c r="R99" s="44"/>
      <c r="S99" s="44"/>
      <c r="T99" s="44"/>
      <c r="U99" s="44"/>
    </row>
    <row r="100" spans="1:21" s="5" customFormat="1" ht="13" customHeight="1">
      <c r="A100" s="50"/>
      <c r="B100" s="50"/>
      <c r="C100" s="50"/>
      <c r="D100" s="50"/>
      <c r="E100" s="50"/>
      <c r="F100" s="50"/>
      <c r="G100" s="50"/>
      <c r="H100" s="50"/>
      <c r="I100" s="50"/>
      <c r="J100" s="55"/>
      <c r="K100" s="52"/>
      <c r="L100" s="53">
        <v>1</v>
      </c>
      <c r="M100" s="54"/>
      <c r="N100" s="44"/>
      <c r="O100" s="44"/>
      <c r="P100" s="44"/>
      <c r="Q100" s="44"/>
      <c r="R100" s="44"/>
      <c r="S100" s="44"/>
      <c r="T100" s="44"/>
      <c r="U100" s="44"/>
    </row>
    <row r="101" spans="1:21" s="5" customFormat="1" ht="13" customHeight="1">
      <c r="A101" s="50"/>
      <c r="B101" s="50"/>
      <c r="C101" s="50"/>
      <c r="D101" s="50"/>
      <c r="E101" s="50"/>
      <c r="F101" s="50"/>
      <c r="G101" s="50"/>
      <c r="H101" s="50"/>
      <c r="I101" s="50"/>
      <c r="J101" s="55"/>
      <c r="K101" s="52"/>
      <c r="L101" s="53">
        <v>1</v>
      </c>
      <c r="M101" s="54"/>
      <c r="N101" s="44"/>
      <c r="O101" s="44"/>
      <c r="P101" s="44"/>
      <c r="Q101" s="44"/>
      <c r="R101" s="44"/>
      <c r="S101" s="44"/>
      <c r="T101" s="44"/>
      <c r="U101" s="44"/>
    </row>
    <row r="102" spans="1:21" s="5" customFormat="1" ht="13" customHeight="1">
      <c r="A102" s="50"/>
      <c r="B102" s="50"/>
      <c r="C102" s="50"/>
      <c r="D102" s="50"/>
      <c r="E102" s="50"/>
      <c r="F102" s="50"/>
      <c r="G102" s="50"/>
      <c r="H102" s="50"/>
      <c r="I102" s="50"/>
      <c r="J102" s="55"/>
      <c r="K102" s="52"/>
      <c r="L102" s="53">
        <v>1</v>
      </c>
      <c r="M102" s="54"/>
      <c r="N102" s="44"/>
      <c r="O102" s="44"/>
      <c r="P102" s="44"/>
      <c r="Q102" s="44"/>
      <c r="R102" s="44"/>
      <c r="S102" s="44"/>
      <c r="T102" s="44"/>
      <c r="U102" s="44"/>
    </row>
    <row r="103" spans="1:21" s="5" customFormat="1" ht="13" customHeight="1">
      <c r="A103" s="50"/>
      <c r="B103" s="50"/>
      <c r="C103" s="50"/>
      <c r="D103" s="50"/>
      <c r="E103" s="50"/>
      <c r="F103" s="50"/>
      <c r="G103" s="50"/>
      <c r="H103" s="50"/>
      <c r="I103" s="50"/>
      <c r="J103" s="55"/>
      <c r="K103" s="52"/>
      <c r="L103" s="53">
        <v>1</v>
      </c>
      <c r="M103" s="54"/>
      <c r="N103" s="44"/>
      <c r="O103" s="44"/>
      <c r="P103" s="44"/>
      <c r="Q103" s="44"/>
      <c r="R103" s="44"/>
      <c r="S103" s="44"/>
      <c r="T103" s="44"/>
      <c r="U103" s="44"/>
    </row>
    <row r="104" spans="1:21" s="5" customFormat="1" ht="13" customHeight="1">
      <c r="A104" s="50"/>
      <c r="B104" s="50"/>
      <c r="C104" s="50"/>
      <c r="D104" s="50"/>
      <c r="E104" s="50"/>
      <c r="F104" s="50"/>
      <c r="G104" s="50"/>
      <c r="H104" s="50"/>
      <c r="I104" s="50"/>
      <c r="J104" s="55"/>
      <c r="K104" s="52"/>
      <c r="L104" s="53">
        <v>1</v>
      </c>
      <c r="M104" s="54"/>
      <c r="N104" s="44"/>
      <c r="O104" s="44"/>
      <c r="P104" s="44"/>
      <c r="Q104" s="44"/>
      <c r="R104" s="44"/>
      <c r="S104" s="44"/>
      <c r="T104" s="44"/>
      <c r="U104" s="44"/>
    </row>
    <row r="105" spans="1:21" s="5" customFormat="1" ht="13" customHeight="1">
      <c r="A105" s="50"/>
      <c r="B105" s="50"/>
      <c r="C105" s="50"/>
      <c r="D105" s="50"/>
      <c r="E105" s="50"/>
      <c r="F105" s="50"/>
      <c r="G105" s="50"/>
      <c r="H105" s="50"/>
      <c r="I105" s="50"/>
      <c r="J105" s="55"/>
      <c r="K105" s="52"/>
      <c r="L105" s="53">
        <v>1</v>
      </c>
      <c r="M105" s="54"/>
      <c r="N105" s="44"/>
      <c r="O105" s="44"/>
      <c r="P105" s="44"/>
      <c r="Q105" s="44"/>
      <c r="R105" s="44"/>
      <c r="S105" s="44"/>
      <c r="T105" s="44"/>
      <c r="U105" s="44"/>
    </row>
    <row r="106" spans="1:21" s="5" customFormat="1" ht="13" customHeight="1">
      <c r="A106" s="50"/>
      <c r="B106" s="50"/>
      <c r="C106" s="50"/>
      <c r="D106" s="50"/>
      <c r="E106" s="50"/>
      <c r="F106" s="50"/>
      <c r="G106" s="50"/>
      <c r="H106" s="50"/>
      <c r="I106" s="50"/>
      <c r="J106" s="55"/>
      <c r="K106" s="52"/>
      <c r="L106" s="53">
        <v>1</v>
      </c>
      <c r="M106" s="54"/>
      <c r="N106" s="44"/>
      <c r="O106" s="44"/>
      <c r="P106" s="44"/>
      <c r="Q106" s="44"/>
      <c r="R106" s="44"/>
      <c r="S106" s="44"/>
      <c r="T106" s="44"/>
      <c r="U106" s="44"/>
    </row>
    <row r="107" spans="1:21" s="5" customFormat="1" ht="13" customHeight="1">
      <c r="A107" s="50"/>
      <c r="B107" s="50"/>
      <c r="C107" s="50"/>
      <c r="D107" s="50"/>
      <c r="E107" s="50"/>
      <c r="F107" s="50"/>
      <c r="G107" s="50"/>
      <c r="H107" s="50"/>
      <c r="I107" s="50"/>
      <c r="J107" s="55"/>
      <c r="K107" s="52"/>
      <c r="L107" s="53">
        <v>1</v>
      </c>
      <c r="M107" s="54"/>
      <c r="N107" s="44"/>
      <c r="O107" s="44"/>
      <c r="P107" s="44"/>
      <c r="Q107" s="44"/>
      <c r="R107" s="44"/>
      <c r="S107" s="44"/>
      <c r="T107" s="44"/>
      <c r="U107" s="44"/>
    </row>
    <row r="108" spans="1:21" s="5" customFormat="1" ht="13" customHeight="1">
      <c r="A108" s="50"/>
      <c r="B108" s="50"/>
      <c r="C108" s="50"/>
      <c r="D108" s="50"/>
      <c r="E108" s="50"/>
      <c r="F108" s="50"/>
      <c r="G108" s="50"/>
      <c r="H108" s="50"/>
      <c r="I108" s="50"/>
      <c r="J108" s="55"/>
      <c r="K108" s="52"/>
      <c r="L108" s="53">
        <v>1</v>
      </c>
      <c r="M108" s="54"/>
      <c r="N108" s="44"/>
      <c r="O108" s="44"/>
      <c r="P108" s="44"/>
      <c r="Q108" s="44"/>
      <c r="R108" s="44"/>
      <c r="S108" s="44"/>
      <c r="T108" s="44"/>
      <c r="U108" s="44"/>
    </row>
    <row r="109" spans="1:21" s="5" customFormat="1" ht="13" customHeight="1">
      <c r="A109" s="50"/>
      <c r="B109" s="50"/>
      <c r="C109" s="50"/>
      <c r="D109" s="50"/>
      <c r="E109" s="50"/>
      <c r="F109" s="50"/>
      <c r="G109" s="50"/>
      <c r="H109" s="50"/>
      <c r="I109" s="50"/>
      <c r="J109" s="55"/>
      <c r="K109" s="52"/>
      <c r="L109" s="53">
        <v>1</v>
      </c>
      <c r="M109" s="54"/>
      <c r="N109" s="44"/>
      <c r="O109" s="44"/>
      <c r="P109" s="44"/>
      <c r="Q109" s="44"/>
      <c r="R109" s="44"/>
      <c r="S109" s="44"/>
      <c r="T109" s="44"/>
      <c r="U109" s="44"/>
    </row>
    <row r="110" spans="1:21" s="5" customFormat="1" ht="13" customHeight="1">
      <c r="A110" s="50"/>
      <c r="B110" s="50"/>
      <c r="C110" s="50"/>
      <c r="D110" s="50"/>
      <c r="E110" s="50"/>
      <c r="F110" s="50"/>
      <c r="G110" s="50"/>
      <c r="H110" s="50"/>
      <c r="I110" s="50"/>
      <c r="J110" s="55"/>
      <c r="K110" s="52"/>
      <c r="L110" s="53">
        <v>1</v>
      </c>
      <c r="M110" s="54"/>
      <c r="N110" s="44"/>
      <c r="O110" s="44"/>
      <c r="P110" s="44"/>
      <c r="Q110" s="44"/>
      <c r="R110" s="44"/>
      <c r="S110" s="44"/>
      <c r="T110" s="44"/>
      <c r="U110" s="44"/>
    </row>
    <row r="111" spans="1:21" s="5" customFormat="1" ht="13" customHeight="1">
      <c r="A111" s="50"/>
      <c r="B111" s="50"/>
      <c r="C111" s="50"/>
      <c r="D111" s="50"/>
      <c r="E111" s="50"/>
      <c r="F111" s="50"/>
      <c r="G111" s="50"/>
      <c r="H111" s="50"/>
      <c r="I111" s="50"/>
      <c r="J111" s="55"/>
      <c r="K111" s="52"/>
      <c r="L111" s="53">
        <v>1</v>
      </c>
      <c r="M111" s="54"/>
      <c r="N111" s="44"/>
      <c r="O111" s="44"/>
      <c r="P111" s="44"/>
      <c r="Q111" s="44"/>
      <c r="R111" s="44"/>
      <c r="S111" s="44"/>
      <c r="T111" s="44"/>
      <c r="U111" s="44"/>
    </row>
    <row r="112" spans="1:21" s="5" customFormat="1" ht="13" customHeight="1">
      <c r="A112" s="50"/>
      <c r="B112" s="50"/>
      <c r="C112" s="50"/>
      <c r="D112" s="50"/>
      <c r="E112" s="50"/>
      <c r="F112" s="50"/>
      <c r="G112" s="50"/>
      <c r="H112" s="50"/>
      <c r="I112" s="50"/>
      <c r="J112" s="55"/>
      <c r="K112" s="52"/>
      <c r="L112" s="53">
        <v>1</v>
      </c>
      <c r="M112" s="54"/>
      <c r="N112" s="44"/>
      <c r="O112" s="44"/>
      <c r="P112" s="44"/>
      <c r="Q112" s="44"/>
      <c r="R112" s="44"/>
      <c r="S112" s="44"/>
      <c r="T112" s="44"/>
      <c r="U112" s="44"/>
    </row>
    <row r="113" spans="1:21" s="5" customFormat="1" ht="13" customHeight="1">
      <c r="A113" s="50"/>
      <c r="B113" s="50"/>
      <c r="C113" s="50"/>
      <c r="D113" s="50"/>
      <c r="E113" s="50"/>
      <c r="F113" s="50"/>
      <c r="G113" s="50"/>
      <c r="H113" s="50"/>
      <c r="I113" s="50"/>
      <c r="J113" s="55"/>
      <c r="K113" s="52"/>
      <c r="L113" s="53">
        <v>1</v>
      </c>
      <c r="M113" s="54"/>
      <c r="N113" s="44"/>
      <c r="O113" s="44"/>
      <c r="P113" s="44"/>
      <c r="Q113" s="44"/>
      <c r="R113" s="44"/>
      <c r="S113" s="44"/>
      <c r="T113" s="44"/>
      <c r="U113" s="44"/>
    </row>
    <row r="114" spans="1:21" s="5" customFormat="1" ht="13" customHeight="1">
      <c r="A114" s="50"/>
      <c r="B114" s="50"/>
      <c r="C114" s="50"/>
      <c r="D114" s="50"/>
      <c r="E114" s="50"/>
      <c r="F114" s="50"/>
      <c r="G114" s="50"/>
      <c r="H114" s="50"/>
      <c r="I114" s="50"/>
      <c r="J114" s="55"/>
      <c r="K114" s="52"/>
      <c r="L114" s="53">
        <v>1</v>
      </c>
      <c r="M114" s="54"/>
      <c r="N114" s="44"/>
      <c r="O114" s="44"/>
      <c r="P114" s="44"/>
      <c r="Q114" s="44"/>
      <c r="R114" s="44"/>
      <c r="S114" s="44"/>
      <c r="T114" s="44"/>
      <c r="U114" s="44"/>
    </row>
    <row r="115" spans="1:21" s="5" customFormat="1" ht="13" customHeight="1">
      <c r="A115" s="50"/>
      <c r="B115" s="50"/>
      <c r="C115" s="50"/>
      <c r="D115" s="50"/>
      <c r="E115" s="50"/>
      <c r="F115" s="50"/>
      <c r="G115" s="50"/>
      <c r="H115" s="50"/>
      <c r="I115" s="50"/>
      <c r="J115" s="55"/>
      <c r="K115" s="52"/>
      <c r="L115" s="53">
        <v>1</v>
      </c>
      <c r="M115" s="54"/>
      <c r="N115" s="44"/>
      <c r="O115" s="44"/>
      <c r="P115" s="44"/>
      <c r="Q115" s="44"/>
      <c r="R115" s="44"/>
      <c r="S115" s="44"/>
      <c r="T115" s="44"/>
      <c r="U115" s="44"/>
    </row>
    <row r="116" spans="1:21" s="5" customFormat="1" ht="13" customHeight="1">
      <c r="A116" s="50"/>
      <c r="B116" s="50"/>
      <c r="C116" s="50"/>
      <c r="D116" s="50"/>
      <c r="E116" s="50"/>
      <c r="F116" s="50"/>
      <c r="G116" s="50"/>
      <c r="H116" s="50"/>
      <c r="I116" s="50"/>
      <c r="J116" s="55"/>
      <c r="K116" s="52"/>
      <c r="L116" s="53">
        <v>1</v>
      </c>
      <c r="M116" s="54"/>
      <c r="N116" s="44"/>
      <c r="O116" s="44"/>
      <c r="P116" s="44"/>
      <c r="Q116" s="44"/>
      <c r="R116" s="44"/>
      <c r="S116" s="44"/>
      <c r="T116" s="44"/>
      <c r="U116" s="44"/>
    </row>
    <row r="117" spans="1:21" s="5" customFormat="1" ht="13" customHeight="1">
      <c r="A117" s="50"/>
      <c r="B117" s="50"/>
      <c r="C117" s="50"/>
      <c r="D117" s="50"/>
      <c r="E117" s="50"/>
      <c r="F117" s="50"/>
      <c r="G117" s="50"/>
      <c r="H117" s="50"/>
      <c r="I117" s="50"/>
      <c r="J117" s="55"/>
      <c r="K117" s="52"/>
      <c r="L117" s="53">
        <v>1</v>
      </c>
      <c r="M117" s="54"/>
      <c r="N117" s="44"/>
      <c r="O117" s="44"/>
      <c r="P117" s="44"/>
      <c r="Q117" s="44"/>
      <c r="R117" s="44"/>
      <c r="S117" s="44"/>
      <c r="T117" s="44"/>
      <c r="U117" s="44"/>
    </row>
    <row r="118" spans="1:21" s="5" customFormat="1" ht="13" customHeight="1">
      <c r="A118" s="50"/>
      <c r="B118" s="50"/>
      <c r="C118" s="50"/>
      <c r="D118" s="50"/>
      <c r="E118" s="50"/>
      <c r="F118" s="50"/>
      <c r="G118" s="50"/>
      <c r="H118" s="50"/>
      <c r="I118" s="50"/>
      <c r="J118" s="55"/>
      <c r="K118" s="52"/>
      <c r="L118" s="53">
        <v>1</v>
      </c>
      <c r="M118" s="54"/>
      <c r="N118" s="44"/>
      <c r="O118" s="44"/>
      <c r="P118" s="44"/>
      <c r="Q118" s="44"/>
      <c r="R118" s="44"/>
      <c r="S118" s="44"/>
      <c r="T118" s="44"/>
      <c r="U118" s="44"/>
    </row>
    <row r="119" spans="1:21" s="5" customFormat="1" ht="13" customHeight="1">
      <c r="A119" s="50"/>
      <c r="B119" s="50"/>
      <c r="C119" s="50"/>
      <c r="D119" s="50"/>
      <c r="E119" s="50"/>
      <c r="F119" s="50"/>
      <c r="G119" s="50"/>
      <c r="H119" s="50"/>
      <c r="I119" s="50"/>
      <c r="J119" s="55"/>
      <c r="K119" s="52"/>
      <c r="L119" s="53">
        <v>1</v>
      </c>
      <c r="M119" s="54"/>
      <c r="N119" s="44"/>
      <c r="O119" s="44"/>
      <c r="P119" s="44"/>
      <c r="Q119" s="44"/>
      <c r="R119" s="44"/>
      <c r="S119" s="44"/>
      <c r="T119" s="44"/>
      <c r="U119" s="44"/>
    </row>
    <row r="120" spans="1:21" s="5" customFormat="1" ht="13" customHeight="1">
      <c r="A120" s="50"/>
      <c r="B120" s="50"/>
      <c r="C120" s="50"/>
      <c r="D120" s="50"/>
      <c r="E120" s="50"/>
      <c r="F120" s="50"/>
      <c r="G120" s="50"/>
      <c r="H120" s="50"/>
      <c r="I120" s="50"/>
      <c r="J120" s="55"/>
      <c r="K120" s="52"/>
      <c r="L120" s="53">
        <v>1</v>
      </c>
      <c r="M120" s="54"/>
      <c r="N120" s="44"/>
      <c r="O120" s="44"/>
      <c r="P120" s="44"/>
      <c r="Q120" s="44"/>
      <c r="R120" s="44"/>
      <c r="S120" s="44"/>
      <c r="T120" s="44"/>
      <c r="U120" s="44"/>
    </row>
    <row r="121" spans="1:21" s="5" customFormat="1" ht="13" customHeight="1">
      <c r="A121" s="50"/>
      <c r="B121" s="50"/>
      <c r="C121" s="50"/>
      <c r="D121" s="50"/>
      <c r="E121" s="50"/>
      <c r="F121" s="50"/>
      <c r="G121" s="50"/>
      <c r="H121" s="50"/>
      <c r="I121" s="50"/>
      <c r="J121" s="55"/>
      <c r="K121" s="52"/>
      <c r="L121" s="53">
        <v>1</v>
      </c>
      <c r="M121" s="54"/>
      <c r="N121" s="44"/>
      <c r="O121" s="44"/>
      <c r="P121" s="44"/>
      <c r="Q121" s="44"/>
      <c r="R121" s="44"/>
      <c r="S121" s="44"/>
      <c r="T121" s="44"/>
      <c r="U121" s="44"/>
    </row>
    <row r="122" spans="1:21" s="5" customFormat="1" ht="13" customHeight="1">
      <c r="A122" s="50"/>
      <c r="B122" s="50"/>
      <c r="C122" s="50"/>
      <c r="D122" s="50"/>
      <c r="E122" s="50"/>
      <c r="F122" s="50"/>
      <c r="G122" s="50"/>
      <c r="H122" s="50"/>
      <c r="I122" s="50"/>
      <c r="J122" s="55"/>
      <c r="K122" s="52"/>
      <c r="L122" s="53">
        <v>1</v>
      </c>
      <c r="M122" s="54"/>
      <c r="N122" s="44"/>
      <c r="O122" s="44"/>
      <c r="P122" s="44"/>
      <c r="Q122" s="44"/>
      <c r="R122" s="44"/>
      <c r="S122" s="44"/>
      <c r="T122" s="44"/>
      <c r="U122" s="44"/>
    </row>
    <row r="123" spans="1:21" s="5" customFormat="1" ht="13" customHeight="1">
      <c r="A123" s="50"/>
      <c r="B123" s="50"/>
      <c r="C123" s="50"/>
      <c r="D123" s="50"/>
      <c r="E123" s="50"/>
      <c r="F123" s="50"/>
      <c r="G123" s="50"/>
      <c r="H123" s="50"/>
      <c r="I123" s="50"/>
      <c r="J123" s="55"/>
      <c r="K123" s="52"/>
      <c r="L123" s="53">
        <v>1</v>
      </c>
      <c r="M123" s="54"/>
      <c r="N123" s="44"/>
      <c r="O123" s="44"/>
      <c r="P123" s="44"/>
      <c r="Q123" s="44"/>
      <c r="R123" s="44"/>
      <c r="S123" s="44"/>
      <c r="T123" s="44"/>
      <c r="U123" s="44"/>
    </row>
    <row r="124" spans="1:21" s="5" customFormat="1" ht="13" customHeight="1">
      <c r="A124" s="50"/>
      <c r="B124" s="50"/>
      <c r="C124" s="50"/>
      <c r="D124" s="50"/>
      <c r="E124" s="50"/>
      <c r="F124" s="50"/>
      <c r="G124" s="50"/>
      <c r="H124" s="50"/>
      <c r="I124" s="50"/>
      <c r="J124" s="55"/>
      <c r="K124" s="52"/>
      <c r="L124" s="53">
        <v>1</v>
      </c>
      <c r="M124" s="54"/>
      <c r="N124" s="44"/>
      <c r="O124" s="44"/>
      <c r="P124" s="44"/>
      <c r="Q124" s="44"/>
      <c r="R124" s="44"/>
      <c r="S124" s="44"/>
      <c r="T124" s="44"/>
      <c r="U124" s="44"/>
    </row>
    <row r="125" spans="1:21" s="5" customFormat="1" ht="13" customHeight="1">
      <c r="A125" s="50"/>
      <c r="B125" s="50"/>
      <c r="C125" s="50"/>
      <c r="D125" s="50"/>
      <c r="E125" s="50"/>
      <c r="F125" s="50"/>
      <c r="G125" s="50"/>
      <c r="H125" s="50"/>
      <c r="I125" s="50"/>
      <c r="J125" s="55"/>
      <c r="K125" s="52"/>
      <c r="L125" s="53">
        <v>1</v>
      </c>
      <c r="M125" s="54"/>
      <c r="N125" s="44"/>
      <c r="O125" s="44"/>
      <c r="P125" s="44"/>
      <c r="Q125" s="44"/>
      <c r="R125" s="44"/>
      <c r="S125" s="44"/>
      <c r="T125" s="44"/>
      <c r="U125" s="44"/>
    </row>
    <row r="126" spans="1:21" s="5" customFormat="1" ht="13" customHeight="1">
      <c r="A126" s="50"/>
      <c r="B126" s="50"/>
      <c r="C126" s="50"/>
      <c r="D126" s="50"/>
      <c r="E126" s="50"/>
      <c r="F126" s="50"/>
      <c r="G126" s="50"/>
      <c r="H126" s="50"/>
      <c r="I126" s="50"/>
      <c r="J126" s="55"/>
      <c r="K126" s="52"/>
      <c r="L126" s="53">
        <v>1</v>
      </c>
      <c r="M126" s="54"/>
      <c r="N126" s="44"/>
      <c r="O126" s="44"/>
      <c r="P126" s="44"/>
      <c r="Q126" s="44"/>
      <c r="R126" s="44"/>
      <c r="S126" s="44"/>
      <c r="T126" s="44"/>
      <c r="U126" s="44"/>
    </row>
    <row r="127" spans="1:21" s="5" customFormat="1" ht="13" customHeight="1">
      <c r="A127" s="50"/>
      <c r="B127" s="50"/>
      <c r="C127" s="50"/>
      <c r="D127" s="50"/>
      <c r="E127" s="50"/>
      <c r="F127" s="50"/>
      <c r="G127" s="50"/>
      <c r="H127" s="50"/>
      <c r="I127" s="50"/>
      <c r="J127" s="55"/>
      <c r="K127" s="52"/>
      <c r="L127" s="53">
        <v>1</v>
      </c>
      <c r="M127" s="54"/>
      <c r="N127" s="44"/>
      <c r="O127" s="44"/>
      <c r="P127" s="44"/>
      <c r="Q127" s="44"/>
      <c r="R127" s="44"/>
      <c r="S127" s="44"/>
      <c r="T127" s="44"/>
      <c r="U127" s="44"/>
    </row>
    <row r="128" spans="1:21" s="5" customFormat="1" ht="13" customHeight="1">
      <c r="A128" s="50"/>
      <c r="B128" s="50"/>
      <c r="C128" s="50"/>
      <c r="D128" s="50"/>
      <c r="E128" s="50"/>
      <c r="F128" s="50"/>
      <c r="G128" s="50"/>
      <c r="H128" s="50"/>
      <c r="I128" s="50"/>
      <c r="J128" s="55"/>
      <c r="K128" s="52"/>
      <c r="L128" s="53">
        <v>1</v>
      </c>
      <c r="M128" s="54"/>
      <c r="N128" s="44"/>
      <c r="O128" s="44"/>
      <c r="P128" s="44"/>
      <c r="Q128" s="44"/>
      <c r="R128" s="44"/>
      <c r="S128" s="44"/>
      <c r="T128" s="44"/>
      <c r="U128" s="44"/>
    </row>
    <row r="129" spans="1:21" s="5" customFormat="1" ht="13" customHeight="1">
      <c r="A129" s="50"/>
      <c r="B129" s="50"/>
      <c r="C129" s="50"/>
      <c r="D129" s="50"/>
      <c r="E129" s="50"/>
      <c r="F129" s="50"/>
      <c r="G129" s="50"/>
      <c r="H129" s="50"/>
      <c r="I129" s="50"/>
      <c r="J129" s="55"/>
      <c r="K129" s="52"/>
      <c r="L129" s="53">
        <v>1</v>
      </c>
      <c r="M129" s="54"/>
      <c r="N129" s="44"/>
      <c r="O129" s="44"/>
      <c r="P129" s="44"/>
      <c r="Q129" s="44"/>
      <c r="R129" s="44"/>
      <c r="S129" s="44"/>
      <c r="T129" s="44"/>
      <c r="U129" s="44"/>
    </row>
    <row r="130" spans="1:21" s="5" customFormat="1" ht="13" customHeight="1">
      <c r="A130" s="50"/>
      <c r="B130" s="50"/>
      <c r="C130" s="50"/>
      <c r="D130" s="50"/>
      <c r="E130" s="50"/>
      <c r="F130" s="50"/>
      <c r="G130" s="50"/>
      <c r="H130" s="50"/>
      <c r="I130" s="50"/>
      <c r="J130" s="55"/>
      <c r="K130" s="52"/>
      <c r="L130" s="53">
        <v>1</v>
      </c>
      <c r="M130" s="54"/>
      <c r="N130" s="44"/>
      <c r="O130" s="44"/>
      <c r="P130" s="44"/>
      <c r="Q130" s="44"/>
      <c r="R130" s="44"/>
      <c r="S130" s="44"/>
      <c r="T130" s="44"/>
      <c r="U130" s="44"/>
    </row>
    <row r="131" spans="1:21" s="5" customFormat="1" ht="13" customHeight="1">
      <c r="A131" s="50"/>
      <c r="B131" s="50"/>
      <c r="C131" s="50"/>
      <c r="D131" s="50"/>
      <c r="E131" s="50"/>
      <c r="F131" s="50"/>
      <c r="G131" s="50"/>
      <c r="H131" s="50"/>
      <c r="I131" s="50"/>
      <c r="J131" s="55"/>
      <c r="K131" s="52"/>
      <c r="L131" s="53">
        <v>1</v>
      </c>
      <c r="M131" s="54"/>
      <c r="N131" s="44"/>
      <c r="O131" s="44"/>
      <c r="P131" s="44"/>
      <c r="Q131" s="44"/>
      <c r="R131" s="44"/>
      <c r="S131" s="44"/>
      <c r="T131" s="44"/>
      <c r="U131" s="44"/>
    </row>
    <row r="132" spans="1:21" s="5" customFormat="1" ht="13" customHeight="1">
      <c r="A132" s="50"/>
      <c r="B132" s="50"/>
      <c r="C132" s="50"/>
      <c r="D132" s="50"/>
      <c r="E132" s="50"/>
      <c r="F132" s="50"/>
      <c r="G132" s="50"/>
      <c r="H132" s="50"/>
      <c r="I132" s="50"/>
      <c r="J132" s="55"/>
      <c r="K132" s="52"/>
      <c r="L132" s="53">
        <v>1</v>
      </c>
      <c r="M132" s="54"/>
      <c r="N132" s="44"/>
      <c r="O132" s="44"/>
      <c r="P132" s="44"/>
      <c r="Q132" s="44"/>
      <c r="R132" s="44"/>
      <c r="S132" s="44"/>
      <c r="T132" s="44"/>
      <c r="U132" s="44"/>
    </row>
    <row r="133" spans="1:21" s="5" customFormat="1" ht="13" customHeight="1">
      <c r="A133" s="50"/>
      <c r="B133" s="50"/>
      <c r="C133" s="50"/>
      <c r="D133" s="50"/>
      <c r="E133" s="50"/>
      <c r="F133" s="50"/>
      <c r="G133" s="50"/>
      <c r="H133" s="50"/>
      <c r="I133" s="50"/>
      <c r="J133" s="55"/>
      <c r="K133" s="52"/>
      <c r="L133" s="53">
        <v>1</v>
      </c>
      <c r="M133" s="54"/>
      <c r="N133" s="44"/>
      <c r="O133" s="44"/>
      <c r="P133" s="44"/>
      <c r="Q133" s="44"/>
      <c r="R133" s="44"/>
      <c r="S133" s="44"/>
      <c r="T133" s="44"/>
      <c r="U133" s="44"/>
    </row>
    <row r="134" spans="1:21" s="5" customFormat="1" ht="13" customHeight="1">
      <c r="A134" s="50"/>
      <c r="B134" s="50"/>
      <c r="C134" s="50"/>
      <c r="D134" s="50"/>
      <c r="E134" s="50"/>
      <c r="F134" s="50"/>
      <c r="G134" s="50"/>
      <c r="H134" s="50"/>
      <c r="I134" s="50"/>
      <c r="J134" s="55"/>
      <c r="K134" s="52"/>
      <c r="L134" s="53">
        <v>1</v>
      </c>
      <c r="M134" s="54"/>
      <c r="N134" s="44"/>
      <c r="O134" s="44"/>
      <c r="P134" s="44"/>
      <c r="Q134" s="44"/>
      <c r="R134" s="44"/>
      <c r="S134" s="44"/>
      <c r="T134" s="44"/>
      <c r="U134" s="44"/>
    </row>
    <row r="135" spans="1:21" s="5" customFormat="1" ht="13" customHeight="1">
      <c r="A135" s="50"/>
      <c r="B135" s="50"/>
      <c r="C135" s="50"/>
      <c r="D135" s="50"/>
      <c r="E135" s="50"/>
      <c r="F135" s="50"/>
      <c r="G135" s="50"/>
      <c r="H135" s="50"/>
      <c r="I135" s="50"/>
      <c r="J135" s="55"/>
      <c r="K135" s="52"/>
      <c r="L135" s="53">
        <v>1</v>
      </c>
      <c r="M135" s="54"/>
      <c r="N135" s="44"/>
      <c r="O135" s="44"/>
      <c r="P135" s="44"/>
      <c r="Q135" s="44"/>
      <c r="R135" s="44"/>
      <c r="S135" s="44"/>
      <c r="T135" s="44"/>
      <c r="U135" s="44"/>
    </row>
    <row r="136" spans="1:21" s="5" customFormat="1" ht="13" customHeight="1">
      <c r="A136" s="50"/>
      <c r="B136" s="50"/>
      <c r="C136" s="50"/>
      <c r="D136" s="50"/>
      <c r="E136" s="50"/>
      <c r="F136" s="50"/>
      <c r="G136" s="50"/>
      <c r="H136" s="50"/>
      <c r="I136" s="50"/>
      <c r="J136" s="55"/>
      <c r="K136" s="52"/>
      <c r="L136" s="53">
        <v>1</v>
      </c>
      <c r="M136" s="54"/>
      <c r="N136" s="44"/>
      <c r="O136" s="44"/>
      <c r="P136" s="44"/>
      <c r="Q136" s="44"/>
      <c r="R136" s="44"/>
      <c r="S136" s="44"/>
      <c r="T136" s="44"/>
      <c r="U136" s="44"/>
    </row>
    <row r="137" spans="1:21" s="5" customFormat="1" ht="13" customHeight="1">
      <c r="A137" s="50"/>
      <c r="B137" s="50"/>
      <c r="C137" s="50"/>
      <c r="D137" s="50"/>
      <c r="E137" s="50"/>
      <c r="F137" s="50"/>
      <c r="G137" s="50"/>
      <c r="H137" s="50"/>
      <c r="I137" s="50"/>
      <c r="J137" s="55"/>
      <c r="K137" s="52"/>
      <c r="L137" s="53">
        <v>1</v>
      </c>
      <c r="M137" s="54"/>
      <c r="N137" s="44"/>
      <c r="O137" s="44"/>
      <c r="P137" s="44"/>
      <c r="Q137" s="44"/>
      <c r="R137" s="44"/>
      <c r="S137" s="44"/>
      <c r="T137" s="44"/>
      <c r="U137" s="44"/>
    </row>
    <row r="138" spans="1:21" s="5" customFormat="1" ht="13" customHeight="1">
      <c r="A138" s="50"/>
      <c r="B138" s="50"/>
      <c r="C138" s="50"/>
      <c r="D138" s="50"/>
      <c r="E138" s="50"/>
      <c r="F138" s="50"/>
      <c r="G138" s="50"/>
      <c r="H138" s="50"/>
      <c r="I138" s="50"/>
      <c r="J138" s="55"/>
      <c r="K138" s="52"/>
      <c r="L138" s="53">
        <v>1</v>
      </c>
      <c r="M138" s="54"/>
      <c r="N138" s="44"/>
      <c r="O138" s="44"/>
      <c r="P138" s="44"/>
      <c r="Q138" s="44"/>
      <c r="R138" s="44"/>
      <c r="S138" s="44"/>
      <c r="T138" s="44"/>
      <c r="U138" s="44"/>
    </row>
    <row r="139" spans="1:21" s="5" customFormat="1" ht="13" customHeight="1">
      <c r="A139" s="50"/>
      <c r="B139" s="50"/>
      <c r="C139" s="50"/>
      <c r="D139" s="50"/>
      <c r="E139" s="50"/>
      <c r="F139" s="50"/>
      <c r="G139" s="50"/>
      <c r="H139" s="50"/>
      <c r="I139" s="50"/>
      <c r="J139" s="55"/>
      <c r="K139" s="52"/>
      <c r="L139" s="53">
        <v>1</v>
      </c>
      <c r="M139" s="54"/>
      <c r="N139" s="44"/>
      <c r="O139" s="44"/>
      <c r="P139" s="44"/>
      <c r="Q139" s="44"/>
      <c r="R139" s="44"/>
      <c r="S139" s="44"/>
      <c r="T139" s="44"/>
      <c r="U139" s="44"/>
    </row>
    <row r="140" spans="1:21" s="5" customFormat="1" ht="13" customHeight="1">
      <c r="A140" s="50"/>
      <c r="B140" s="50"/>
      <c r="C140" s="50"/>
      <c r="D140" s="50"/>
      <c r="E140" s="50"/>
      <c r="F140" s="50"/>
      <c r="G140" s="50"/>
      <c r="H140" s="50"/>
      <c r="I140" s="50"/>
      <c r="J140" s="55"/>
      <c r="K140" s="52"/>
      <c r="L140" s="53">
        <v>1</v>
      </c>
      <c r="M140" s="54"/>
      <c r="N140" s="44"/>
      <c r="O140" s="44"/>
      <c r="P140" s="44"/>
      <c r="Q140" s="44"/>
      <c r="R140" s="44"/>
      <c r="S140" s="44"/>
      <c r="T140" s="44"/>
      <c r="U140" s="44"/>
    </row>
    <row r="141" spans="1:21" s="5" customFormat="1" ht="13" customHeight="1">
      <c r="A141" s="50"/>
      <c r="B141" s="50"/>
      <c r="C141" s="50"/>
      <c r="D141" s="50"/>
      <c r="E141" s="50"/>
      <c r="F141" s="50"/>
      <c r="G141" s="50"/>
      <c r="H141" s="50"/>
      <c r="I141" s="50"/>
      <c r="J141" s="55"/>
      <c r="K141" s="52"/>
      <c r="L141" s="53">
        <v>1</v>
      </c>
      <c r="M141" s="54"/>
      <c r="N141" s="44"/>
      <c r="O141" s="44"/>
      <c r="P141" s="44"/>
      <c r="Q141" s="44"/>
      <c r="R141" s="44"/>
      <c r="S141" s="44"/>
      <c r="T141" s="44"/>
      <c r="U141" s="44"/>
    </row>
    <row r="142" spans="1:21" s="5" customFormat="1" ht="13" customHeight="1">
      <c r="A142" s="50"/>
      <c r="B142" s="50"/>
      <c r="C142" s="50"/>
      <c r="D142" s="50"/>
      <c r="E142" s="50"/>
      <c r="F142" s="50"/>
      <c r="G142" s="50"/>
      <c r="H142" s="50"/>
      <c r="I142" s="50"/>
      <c r="J142" s="55"/>
      <c r="K142" s="52"/>
      <c r="L142" s="53">
        <v>1</v>
      </c>
      <c r="M142" s="54"/>
      <c r="N142" s="44"/>
      <c r="O142" s="44"/>
      <c r="P142" s="44"/>
      <c r="Q142" s="44"/>
      <c r="R142" s="44"/>
      <c r="S142" s="44"/>
      <c r="T142" s="44"/>
      <c r="U142" s="44"/>
    </row>
    <row r="143" spans="1:21" s="5" customFormat="1" ht="13" customHeight="1">
      <c r="A143" s="50"/>
      <c r="B143" s="50"/>
      <c r="C143" s="50"/>
      <c r="D143" s="50"/>
      <c r="E143" s="50"/>
      <c r="F143" s="50"/>
      <c r="G143" s="50"/>
      <c r="H143" s="50"/>
      <c r="I143" s="50"/>
      <c r="J143" s="55"/>
      <c r="K143" s="52"/>
      <c r="L143" s="53">
        <v>1</v>
      </c>
      <c r="M143" s="54"/>
      <c r="N143" s="44"/>
      <c r="O143" s="44"/>
      <c r="P143" s="44"/>
      <c r="Q143" s="44"/>
      <c r="R143" s="44"/>
      <c r="S143" s="44"/>
      <c r="T143" s="44"/>
      <c r="U143" s="44"/>
    </row>
    <row r="144" spans="1:21" s="5" customFormat="1" ht="13" customHeight="1">
      <c r="A144" s="50"/>
      <c r="B144" s="50"/>
      <c r="C144" s="50"/>
      <c r="D144" s="50"/>
      <c r="E144" s="50"/>
      <c r="F144" s="50"/>
      <c r="G144" s="50"/>
      <c r="H144" s="50"/>
      <c r="I144" s="50"/>
      <c r="J144" s="55"/>
      <c r="K144" s="52"/>
      <c r="L144" s="53">
        <v>1</v>
      </c>
      <c r="M144" s="54"/>
      <c r="N144" s="44"/>
      <c r="O144" s="44"/>
      <c r="P144" s="44"/>
      <c r="Q144" s="44"/>
      <c r="R144" s="44"/>
      <c r="S144" s="44"/>
      <c r="T144" s="44"/>
      <c r="U144" s="44"/>
    </row>
    <row r="145" spans="1:21" s="5" customFormat="1" ht="13" customHeight="1">
      <c r="A145" s="50"/>
      <c r="B145" s="50"/>
      <c r="C145" s="50"/>
      <c r="D145" s="50"/>
      <c r="E145" s="50"/>
      <c r="F145" s="50"/>
      <c r="G145" s="50"/>
      <c r="H145" s="50"/>
      <c r="I145" s="50"/>
      <c r="J145" s="55"/>
      <c r="K145" s="52"/>
      <c r="L145" s="53">
        <v>1</v>
      </c>
      <c r="M145" s="54"/>
      <c r="N145" s="44"/>
      <c r="O145" s="44"/>
      <c r="P145" s="44"/>
      <c r="Q145" s="44"/>
      <c r="R145" s="44"/>
      <c r="S145" s="44"/>
      <c r="T145" s="44"/>
      <c r="U145" s="44"/>
    </row>
    <row r="146" spans="1:21" s="5" customFormat="1" ht="13" customHeight="1">
      <c r="A146" s="50"/>
      <c r="B146" s="50"/>
      <c r="C146" s="50"/>
      <c r="D146" s="50"/>
      <c r="E146" s="50"/>
      <c r="F146" s="50"/>
      <c r="G146" s="50"/>
      <c r="H146" s="50"/>
      <c r="I146" s="50"/>
      <c r="J146" s="55"/>
      <c r="K146" s="52"/>
      <c r="L146" s="53">
        <v>1</v>
      </c>
      <c r="M146" s="54"/>
      <c r="N146" s="44"/>
      <c r="O146" s="44"/>
      <c r="P146" s="44"/>
      <c r="Q146" s="44"/>
      <c r="R146" s="44"/>
      <c r="S146" s="44"/>
      <c r="T146" s="44"/>
      <c r="U146" s="44"/>
    </row>
    <row r="147" spans="1:21" s="5" customFormat="1" ht="13" customHeight="1">
      <c r="A147" s="50"/>
      <c r="B147" s="50"/>
      <c r="C147" s="50"/>
      <c r="D147" s="50"/>
      <c r="E147" s="50"/>
      <c r="F147" s="50"/>
      <c r="G147" s="50"/>
      <c r="H147" s="50"/>
      <c r="I147" s="50"/>
      <c r="J147" s="55"/>
      <c r="K147" s="52"/>
      <c r="L147" s="53">
        <v>1</v>
      </c>
      <c r="M147" s="54"/>
      <c r="N147" s="44"/>
      <c r="O147" s="44"/>
      <c r="P147" s="44"/>
      <c r="Q147" s="44"/>
      <c r="R147" s="44"/>
      <c r="S147" s="44"/>
      <c r="T147" s="44"/>
      <c r="U147" s="44"/>
    </row>
    <row r="148" spans="1:21" s="5" customFormat="1" ht="13" customHeight="1">
      <c r="A148" s="50"/>
      <c r="B148" s="50"/>
      <c r="C148" s="50"/>
      <c r="D148" s="50"/>
      <c r="E148" s="50"/>
      <c r="F148" s="50"/>
      <c r="G148" s="50"/>
      <c r="H148" s="50"/>
      <c r="I148" s="50"/>
      <c r="J148" s="55"/>
      <c r="K148" s="52"/>
      <c r="L148" s="53">
        <v>1</v>
      </c>
      <c r="M148" s="54"/>
      <c r="N148" s="44"/>
      <c r="O148" s="44"/>
      <c r="P148" s="44"/>
      <c r="Q148" s="44"/>
      <c r="R148" s="44"/>
      <c r="S148" s="44"/>
      <c r="T148" s="44"/>
      <c r="U148" s="44"/>
    </row>
    <row r="149" spans="1:21" s="5" customFormat="1" ht="13" customHeight="1">
      <c r="A149" s="50"/>
      <c r="B149" s="50"/>
      <c r="C149" s="50"/>
      <c r="D149" s="50"/>
      <c r="E149" s="50"/>
      <c r="F149" s="50"/>
      <c r="G149" s="50"/>
      <c r="H149" s="50"/>
      <c r="I149" s="50"/>
      <c r="J149" s="55"/>
      <c r="K149" s="52"/>
      <c r="L149" s="53">
        <v>1</v>
      </c>
      <c r="M149" s="54"/>
      <c r="N149" s="44"/>
      <c r="O149" s="44"/>
      <c r="P149" s="44"/>
      <c r="Q149" s="44"/>
      <c r="R149" s="44"/>
      <c r="S149" s="44"/>
      <c r="T149" s="44"/>
      <c r="U149" s="44"/>
    </row>
    <row r="150" spans="1:21" s="5" customFormat="1" ht="13" customHeight="1">
      <c r="A150" s="50"/>
      <c r="B150" s="50"/>
      <c r="C150" s="50"/>
      <c r="D150" s="50"/>
      <c r="E150" s="50"/>
      <c r="F150" s="50"/>
      <c r="G150" s="50"/>
      <c r="H150" s="50"/>
      <c r="I150" s="50"/>
      <c r="J150" s="55"/>
      <c r="K150" s="52"/>
      <c r="L150" s="53">
        <v>1</v>
      </c>
      <c r="M150" s="54"/>
      <c r="N150" s="44"/>
      <c r="O150" s="44"/>
      <c r="P150" s="44"/>
      <c r="Q150" s="44"/>
      <c r="R150" s="44"/>
      <c r="S150" s="44"/>
      <c r="T150" s="44"/>
      <c r="U150" s="44"/>
    </row>
    <row r="151" spans="1:21" s="5" customFormat="1" ht="13" customHeight="1">
      <c r="A151" s="50"/>
      <c r="B151" s="50"/>
      <c r="C151" s="50"/>
      <c r="D151" s="50"/>
      <c r="E151" s="50"/>
      <c r="F151" s="50"/>
      <c r="G151" s="50"/>
      <c r="H151" s="50"/>
      <c r="I151" s="50"/>
      <c r="J151" s="55"/>
      <c r="K151" s="52"/>
      <c r="L151" s="53">
        <v>1</v>
      </c>
      <c r="M151" s="54"/>
      <c r="N151" s="44"/>
      <c r="O151" s="44"/>
      <c r="P151" s="44"/>
      <c r="Q151" s="44"/>
      <c r="R151" s="44"/>
      <c r="S151" s="44"/>
      <c r="T151" s="44"/>
      <c r="U151" s="44"/>
    </row>
    <row r="152" spans="1:21" s="5" customFormat="1" ht="13" customHeight="1">
      <c r="A152" s="50"/>
      <c r="B152" s="50"/>
      <c r="C152" s="50"/>
      <c r="D152" s="50"/>
      <c r="E152" s="50"/>
      <c r="F152" s="50"/>
      <c r="G152" s="50"/>
      <c r="H152" s="50"/>
      <c r="I152" s="50"/>
      <c r="J152" s="55"/>
      <c r="K152" s="52"/>
      <c r="L152" s="53">
        <v>1</v>
      </c>
      <c r="M152" s="54"/>
      <c r="N152" s="44"/>
      <c r="O152" s="44"/>
      <c r="P152" s="44"/>
      <c r="Q152" s="44"/>
      <c r="R152" s="44"/>
      <c r="S152" s="44"/>
      <c r="T152" s="44"/>
      <c r="U152" s="44"/>
    </row>
    <row r="153" spans="1:21" s="5" customFormat="1" ht="13" customHeight="1">
      <c r="A153" s="50"/>
      <c r="B153" s="50"/>
      <c r="C153" s="50"/>
      <c r="D153" s="50"/>
      <c r="E153" s="50"/>
      <c r="F153" s="50"/>
      <c r="G153" s="50"/>
      <c r="H153" s="50"/>
      <c r="I153" s="50"/>
      <c r="J153" s="55"/>
      <c r="K153" s="52"/>
      <c r="L153" s="53">
        <v>1</v>
      </c>
      <c r="M153" s="54"/>
      <c r="N153" s="44"/>
      <c r="O153" s="44"/>
      <c r="P153" s="44"/>
      <c r="Q153" s="44"/>
      <c r="R153" s="44"/>
      <c r="S153" s="44"/>
      <c r="T153" s="44"/>
      <c r="U153" s="44"/>
    </row>
    <row r="154" spans="1:21" s="5" customFormat="1" ht="13" customHeight="1">
      <c r="A154" s="50"/>
      <c r="B154" s="50"/>
      <c r="C154" s="50"/>
      <c r="D154" s="50"/>
      <c r="E154" s="50"/>
      <c r="F154" s="50"/>
      <c r="G154" s="50"/>
      <c r="H154" s="50"/>
      <c r="I154" s="50"/>
      <c r="J154" s="55"/>
      <c r="K154" s="52"/>
      <c r="L154" s="53">
        <v>1</v>
      </c>
      <c r="M154" s="54"/>
      <c r="N154" s="44"/>
      <c r="O154" s="44"/>
      <c r="P154" s="44"/>
      <c r="Q154" s="44"/>
      <c r="R154" s="44"/>
      <c r="S154" s="44"/>
      <c r="T154" s="44"/>
      <c r="U154" s="44"/>
    </row>
    <row r="155" spans="1:21" s="5" customFormat="1" ht="13" customHeight="1">
      <c r="A155" s="50"/>
      <c r="B155" s="50"/>
      <c r="C155" s="50"/>
      <c r="D155" s="50"/>
      <c r="E155" s="50"/>
      <c r="F155" s="50"/>
      <c r="G155" s="50"/>
      <c r="H155" s="50"/>
      <c r="I155" s="50"/>
      <c r="J155" s="55"/>
      <c r="K155" s="52"/>
      <c r="L155" s="53">
        <v>1</v>
      </c>
      <c r="M155" s="54"/>
      <c r="N155" s="44"/>
      <c r="O155" s="44"/>
      <c r="P155" s="44"/>
      <c r="Q155" s="44"/>
      <c r="R155" s="44"/>
      <c r="S155" s="44"/>
      <c r="T155" s="44"/>
      <c r="U155" s="44"/>
    </row>
    <row r="156" spans="1:21" s="5" customFormat="1" ht="13" customHeight="1">
      <c r="A156" s="50"/>
      <c r="B156" s="50"/>
      <c r="C156" s="50"/>
      <c r="D156" s="50"/>
      <c r="E156" s="50"/>
      <c r="F156" s="50"/>
      <c r="G156" s="50"/>
      <c r="H156" s="50"/>
      <c r="I156" s="50"/>
      <c r="J156" s="55"/>
      <c r="K156" s="52"/>
      <c r="L156" s="53">
        <v>1</v>
      </c>
      <c r="M156" s="54"/>
      <c r="N156" s="44"/>
      <c r="O156" s="44"/>
      <c r="P156" s="44"/>
      <c r="Q156" s="44"/>
      <c r="R156" s="44"/>
      <c r="S156" s="44"/>
      <c r="T156" s="44"/>
      <c r="U156" s="44"/>
    </row>
    <row r="157" spans="1:21" s="5" customFormat="1" ht="13" customHeight="1">
      <c r="A157" s="50"/>
      <c r="B157" s="50"/>
      <c r="C157" s="50"/>
      <c r="D157" s="50"/>
      <c r="E157" s="50"/>
      <c r="F157" s="50"/>
      <c r="G157" s="50"/>
      <c r="H157" s="50"/>
      <c r="I157" s="50"/>
      <c r="J157" s="55"/>
      <c r="K157" s="52"/>
      <c r="L157" s="53">
        <v>1</v>
      </c>
      <c r="M157" s="54"/>
      <c r="N157" s="44"/>
      <c r="O157" s="44"/>
      <c r="P157" s="44"/>
      <c r="Q157" s="44"/>
      <c r="R157" s="44"/>
      <c r="S157" s="44"/>
      <c r="T157" s="44"/>
      <c r="U157" s="44"/>
    </row>
    <row r="158" spans="1:21" s="5" customFormat="1" ht="13" customHeight="1">
      <c r="A158" s="50"/>
      <c r="B158" s="50"/>
      <c r="C158" s="50"/>
      <c r="D158" s="50"/>
      <c r="E158" s="50"/>
      <c r="F158" s="50"/>
      <c r="G158" s="50"/>
      <c r="H158" s="50"/>
      <c r="I158" s="50"/>
      <c r="J158" s="55"/>
      <c r="K158" s="52"/>
      <c r="L158" s="53">
        <v>1</v>
      </c>
      <c r="M158" s="54"/>
      <c r="N158" s="44"/>
      <c r="O158" s="44"/>
      <c r="P158" s="44"/>
      <c r="Q158" s="44"/>
      <c r="R158" s="44"/>
      <c r="S158" s="44"/>
      <c r="T158" s="44"/>
      <c r="U158" s="44"/>
    </row>
    <row r="159" spans="1:21" s="5" customFormat="1" ht="13" customHeight="1">
      <c r="A159" s="50"/>
      <c r="B159" s="50"/>
      <c r="C159" s="50"/>
      <c r="D159" s="50"/>
      <c r="E159" s="50"/>
      <c r="F159" s="50"/>
      <c r="G159" s="50"/>
      <c r="H159" s="50"/>
      <c r="I159" s="50"/>
      <c r="J159" s="55"/>
      <c r="K159" s="52"/>
      <c r="L159" s="53">
        <v>1</v>
      </c>
      <c r="M159" s="54"/>
      <c r="N159" s="44"/>
      <c r="O159" s="44"/>
      <c r="P159" s="44"/>
      <c r="Q159" s="44"/>
      <c r="R159" s="44"/>
      <c r="S159" s="44"/>
      <c r="T159" s="44"/>
      <c r="U159" s="44"/>
    </row>
    <row r="160" spans="1:21" s="5" customFormat="1" ht="13" customHeight="1">
      <c r="A160" s="50"/>
      <c r="B160" s="50"/>
      <c r="C160" s="50"/>
      <c r="D160" s="50"/>
      <c r="E160" s="50"/>
      <c r="F160" s="50"/>
      <c r="G160" s="50"/>
      <c r="H160" s="50"/>
      <c r="I160" s="50"/>
      <c r="J160" s="55"/>
      <c r="K160" s="52"/>
      <c r="L160" s="53">
        <v>1</v>
      </c>
      <c r="M160" s="54"/>
      <c r="N160" s="44"/>
      <c r="O160" s="44"/>
      <c r="P160" s="44"/>
      <c r="Q160" s="44"/>
      <c r="R160" s="44"/>
      <c r="S160" s="44"/>
      <c r="T160" s="44"/>
      <c r="U160" s="44"/>
    </row>
    <row r="161" spans="1:21" s="5" customFormat="1" ht="13" customHeight="1">
      <c r="A161" s="50"/>
      <c r="B161" s="50"/>
      <c r="C161" s="50"/>
      <c r="D161" s="50"/>
      <c r="E161" s="50"/>
      <c r="F161" s="50"/>
      <c r="G161" s="50"/>
      <c r="H161" s="50"/>
      <c r="I161" s="50"/>
      <c r="J161" s="55"/>
      <c r="K161" s="52"/>
      <c r="L161" s="53">
        <v>1</v>
      </c>
      <c r="M161" s="54"/>
      <c r="N161" s="44"/>
      <c r="O161" s="44"/>
      <c r="P161" s="44"/>
      <c r="Q161" s="44"/>
      <c r="R161" s="44"/>
      <c r="S161" s="44"/>
      <c r="T161" s="44"/>
      <c r="U161" s="44"/>
    </row>
    <row r="162" spans="1:21" s="5" customFormat="1" ht="13" customHeight="1">
      <c r="A162" s="50"/>
      <c r="B162" s="50"/>
      <c r="C162" s="50"/>
      <c r="D162" s="50"/>
      <c r="E162" s="50"/>
      <c r="F162" s="50"/>
      <c r="G162" s="50"/>
      <c r="H162" s="50"/>
      <c r="I162" s="50"/>
      <c r="J162" s="55"/>
      <c r="K162" s="52"/>
      <c r="L162" s="53">
        <v>1</v>
      </c>
      <c r="M162" s="54"/>
      <c r="N162" s="44"/>
      <c r="O162" s="44"/>
      <c r="P162" s="44"/>
      <c r="Q162" s="44"/>
      <c r="R162" s="44"/>
      <c r="S162" s="44"/>
      <c r="T162" s="44"/>
      <c r="U162" s="44"/>
    </row>
    <row r="163" spans="1:21" s="5" customFormat="1" ht="13" customHeight="1">
      <c r="A163" s="50"/>
      <c r="B163" s="50"/>
      <c r="C163" s="50"/>
      <c r="D163" s="50"/>
      <c r="E163" s="50"/>
      <c r="F163" s="50"/>
      <c r="G163" s="50"/>
      <c r="H163" s="50"/>
      <c r="I163" s="50"/>
      <c r="J163" s="55"/>
      <c r="K163" s="52"/>
      <c r="L163" s="53">
        <v>1</v>
      </c>
      <c r="M163" s="54"/>
      <c r="N163" s="44"/>
      <c r="O163" s="44"/>
      <c r="P163" s="44"/>
      <c r="Q163" s="44"/>
      <c r="R163" s="44"/>
      <c r="S163" s="44"/>
      <c r="T163" s="44"/>
      <c r="U163" s="44"/>
    </row>
    <row r="164" spans="1:21" s="5" customFormat="1" ht="13" customHeight="1">
      <c r="A164" s="50"/>
      <c r="B164" s="50"/>
      <c r="C164" s="50"/>
      <c r="D164" s="50"/>
      <c r="E164" s="50"/>
      <c r="F164" s="50"/>
      <c r="G164" s="50"/>
      <c r="H164" s="50"/>
      <c r="I164" s="50"/>
      <c r="J164" s="55"/>
      <c r="K164" s="52"/>
      <c r="L164" s="53">
        <v>1</v>
      </c>
      <c r="M164" s="54"/>
      <c r="N164" s="44"/>
      <c r="O164" s="44"/>
      <c r="P164" s="44"/>
      <c r="Q164" s="44"/>
      <c r="R164" s="44"/>
      <c r="S164" s="44"/>
      <c r="T164" s="44"/>
      <c r="U164" s="44"/>
    </row>
    <row r="165" spans="1:21" s="5" customFormat="1" ht="13" customHeight="1">
      <c r="A165" s="50"/>
      <c r="B165" s="50"/>
      <c r="C165" s="50"/>
      <c r="D165" s="50"/>
      <c r="E165" s="50"/>
      <c r="F165" s="50"/>
      <c r="G165" s="50"/>
      <c r="H165" s="50"/>
      <c r="I165" s="50"/>
      <c r="J165" s="55"/>
      <c r="K165" s="52"/>
      <c r="L165" s="53">
        <v>1</v>
      </c>
      <c r="M165" s="54"/>
      <c r="N165" s="44"/>
      <c r="O165" s="44"/>
      <c r="P165" s="44"/>
      <c r="Q165" s="44"/>
      <c r="R165" s="44"/>
      <c r="S165" s="44"/>
      <c r="T165" s="44"/>
      <c r="U165" s="44"/>
    </row>
    <row r="166" spans="1:21" s="5" customFormat="1" ht="13" customHeight="1">
      <c r="A166" s="50"/>
      <c r="B166" s="50"/>
      <c r="C166" s="50"/>
      <c r="D166" s="50"/>
      <c r="E166" s="50"/>
      <c r="F166" s="50"/>
      <c r="G166" s="50"/>
      <c r="H166" s="50"/>
      <c r="I166" s="50"/>
      <c r="J166" s="55"/>
      <c r="K166" s="52"/>
      <c r="L166" s="53">
        <v>1</v>
      </c>
      <c r="M166" s="54"/>
      <c r="N166" s="44"/>
      <c r="O166" s="44"/>
      <c r="P166" s="44"/>
      <c r="Q166" s="44"/>
      <c r="R166" s="44"/>
      <c r="S166" s="44"/>
      <c r="T166" s="44"/>
      <c r="U166" s="44"/>
    </row>
    <row r="167" spans="1:21" s="5" customFormat="1" ht="13" customHeight="1">
      <c r="A167" s="50"/>
      <c r="B167" s="50"/>
      <c r="C167" s="50"/>
      <c r="D167" s="50"/>
      <c r="E167" s="50"/>
      <c r="F167" s="50"/>
      <c r="G167" s="50"/>
      <c r="H167" s="50"/>
      <c r="I167" s="50"/>
      <c r="J167" s="55"/>
      <c r="K167" s="52"/>
      <c r="L167" s="53">
        <v>1</v>
      </c>
      <c r="M167" s="54"/>
      <c r="N167" s="44"/>
      <c r="O167" s="44"/>
      <c r="P167" s="44"/>
      <c r="Q167" s="44"/>
      <c r="R167" s="44"/>
      <c r="S167" s="44"/>
      <c r="T167" s="44"/>
      <c r="U167" s="44"/>
    </row>
    <row r="168" spans="1:21" s="5" customFormat="1" ht="13" customHeight="1">
      <c r="A168" s="50"/>
      <c r="B168" s="50"/>
      <c r="C168" s="50"/>
      <c r="D168" s="50"/>
      <c r="E168" s="50"/>
      <c r="F168" s="50"/>
      <c r="G168" s="50"/>
      <c r="H168" s="50"/>
      <c r="I168" s="50"/>
      <c r="J168" s="55"/>
      <c r="K168" s="52"/>
      <c r="L168" s="53">
        <v>1</v>
      </c>
      <c r="M168" s="54"/>
      <c r="N168" s="44"/>
      <c r="O168" s="44"/>
      <c r="P168" s="44"/>
      <c r="Q168" s="44"/>
      <c r="R168" s="44"/>
      <c r="S168" s="44"/>
      <c r="T168" s="44"/>
      <c r="U168" s="44"/>
    </row>
    <row r="169" spans="1:21" s="5" customFormat="1" ht="13" customHeight="1">
      <c r="A169" s="50"/>
      <c r="B169" s="50"/>
      <c r="C169" s="50"/>
      <c r="D169" s="50"/>
      <c r="E169" s="50"/>
      <c r="F169" s="50"/>
      <c r="G169" s="50"/>
      <c r="H169" s="50"/>
      <c r="I169" s="50"/>
      <c r="J169" s="55"/>
      <c r="K169" s="52"/>
      <c r="L169" s="53">
        <v>1</v>
      </c>
      <c r="M169" s="54"/>
      <c r="N169" s="44"/>
      <c r="O169" s="44"/>
      <c r="P169" s="44"/>
      <c r="Q169" s="44"/>
      <c r="R169" s="44"/>
      <c r="S169" s="44"/>
      <c r="T169" s="44"/>
      <c r="U169" s="44"/>
    </row>
    <row r="170" spans="1:21" s="5" customFormat="1" ht="13" customHeight="1">
      <c r="A170" s="50"/>
      <c r="B170" s="50"/>
      <c r="C170" s="50"/>
      <c r="D170" s="50"/>
      <c r="E170" s="50"/>
      <c r="F170" s="50"/>
      <c r="G170" s="50"/>
      <c r="H170" s="50"/>
      <c r="I170" s="50"/>
      <c r="J170" s="55"/>
      <c r="K170" s="52"/>
      <c r="L170" s="53">
        <v>1</v>
      </c>
      <c r="M170" s="54"/>
      <c r="N170" s="44"/>
      <c r="O170" s="44"/>
      <c r="P170" s="44"/>
      <c r="Q170" s="44"/>
      <c r="R170" s="44"/>
      <c r="S170" s="44"/>
      <c r="T170" s="44"/>
      <c r="U170" s="44"/>
    </row>
    <row r="171" spans="1:21" s="5" customFormat="1" ht="13" customHeight="1">
      <c r="A171" s="50"/>
      <c r="B171" s="50"/>
      <c r="C171" s="50"/>
      <c r="D171" s="50"/>
      <c r="E171" s="50"/>
      <c r="F171" s="50"/>
      <c r="G171" s="50"/>
      <c r="H171" s="50"/>
      <c r="I171" s="50"/>
      <c r="J171" s="55"/>
      <c r="K171" s="52"/>
      <c r="L171" s="53">
        <v>1</v>
      </c>
      <c r="M171" s="54"/>
      <c r="N171" s="44"/>
      <c r="O171" s="44"/>
      <c r="P171" s="44"/>
      <c r="Q171" s="44"/>
      <c r="R171" s="44"/>
      <c r="S171" s="44"/>
      <c r="T171" s="44"/>
      <c r="U171" s="44"/>
    </row>
    <row r="172" spans="1:21" s="5" customFormat="1" ht="13" customHeight="1">
      <c r="A172" s="50"/>
      <c r="B172" s="50"/>
      <c r="C172" s="50"/>
      <c r="D172" s="50"/>
      <c r="E172" s="50"/>
      <c r="F172" s="50"/>
      <c r="G172" s="50"/>
      <c r="H172" s="50"/>
      <c r="I172" s="50"/>
      <c r="J172" s="55"/>
      <c r="K172" s="52"/>
      <c r="L172" s="53">
        <v>1</v>
      </c>
      <c r="M172" s="54"/>
      <c r="N172" s="44"/>
      <c r="O172" s="44"/>
      <c r="P172" s="44"/>
      <c r="Q172" s="44"/>
      <c r="R172" s="44"/>
      <c r="S172" s="44"/>
      <c r="T172" s="44"/>
      <c r="U172" s="44"/>
    </row>
    <row r="173" spans="1:21" s="5" customFormat="1" ht="13" customHeight="1">
      <c r="A173" s="50"/>
      <c r="B173" s="50"/>
      <c r="C173" s="50"/>
      <c r="D173" s="50"/>
      <c r="E173" s="50"/>
      <c r="F173" s="50"/>
      <c r="G173" s="50"/>
      <c r="H173" s="50"/>
      <c r="I173" s="50"/>
      <c r="J173" s="55"/>
      <c r="K173" s="52"/>
      <c r="L173" s="53">
        <v>1</v>
      </c>
      <c r="M173" s="54"/>
      <c r="N173" s="44"/>
      <c r="O173" s="44"/>
      <c r="P173" s="44"/>
      <c r="Q173" s="44"/>
      <c r="R173" s="44"/>
      <c r="S173" s="44"/>
      <c r="T173" s="44"/>
      <c r="U173" s="44"/>
    </row>
    <row r="174" spans="1:21" s="5" customFormat="1" ht="13" customHeight="1">
      <c r="A174" s="50"/>
      <c r="B174" s="50"/>
      <c r="C174" s="50"/>
      <c r="D174" s="50"/>
      <c r="E174" s="50"/>
      <c r="F174" s="50"/>
      <c r="G174" s="50"/>
      <c r="H174" s="50"/>
      <c r="I174" s="50"/>
      <c r="J174" s="55"/>
      <c r="K174" s="52"/>
      <c r="L174" s="53">
        <v>1</v>
      </c>
      <c r="M174" s="54"/>
      <c r="N174" s="44"/>
      <c r="O174" s="44"/>
      <c r="P174" s="44"/>
      <c r="Q174" s="44"/>
      <c r="R174" s="44"/>
      <c r="S174" s="44"/>
      <c r="T174" s="44"/>
      <c r="U174" s="44"/>
    </row>
    <row r="175" spans="1:21" s="5" customFormat="1" ht="13" customHeight="1">
      <c r="A175" s="50"/>
      <c r="B175" s="50"/>
      <c r="C175" s="50"/>
      <c r="D175" s="50"/>
      <c r="E175" s="50"/>
      <c r="F175" s="50"/>
      <c r="G175" s="50"/>
      <c r="H175" s="50"/>
      <c r="I175" s="50"/>
      <c r="J175" s="55"/>
      <c r="K175" s="52"/>
      <c r="L175" s="53">
        <v>1</v>
      </c>
      <c r="M175" s="54"/>
      <c r="N175" s="44"/>
      <c r="O175" s="44"/>
      <c r="P175" s="44"/>
      <c r="Q175" s="44"/>
      <c r="R175" s="44"/>
      <c r="S175" s="44"/>
      <c r="T175" s="44"/>
      <c r="U175" s="44"/>
    </row>
    <row r="176" spans="1:21" s="5" customFormat="1" ht="13" customHeight="1">
      <c r="A176" s="50"/>
      <c r="B176" s="50"/>
      <c r="C176" s="50"/>
      <c r="D176" s="50"/>
      <c r="E176" s="50"/>
      <c r="F176" s="50"/>
      <c r="G176" s="50"/>
      <c r="H176" s="50"/>
      <c r="I176" s="50"/>
      <c r="J176" s="55"/>
      <c r="K176" s="52"/>
      <c r="L176" s="53">
        <v>1</v>
      </c>
      <c r="M176" s="54"/>
      <c r="N176" s="44"/>
      <c r="O176" s="44"/>
      <c r="P176" s="44"/>
      <c r="Q176" s="44"/>
      <c r="R176" s="44"/>
      <c r="S176" s="44"/>
      <c r="T176" s="44"/>
      <c r="U176" s="44"/>
    </row>
    <row r="177" spans="1:21" s="5" customFormat="1" ht="13" customHeight="1">
      <c r="A177" s="50"/>
      <c r="B177" s="50"/>
      <c r="C177" s="50"/>
      <c r="D177" s="50"/>
      <c r="E177" s="50"/>
      <c r="F177" s="50"/>
      <c r="G177" s="50"/>
      <c r="H177" s="50"/>
      <c r="I177" s="50"/>
      <c r="J177" s="55"/>
      <c r="K177" s="52"/>
      <c r="L177" s="53">
        <v>1</v>
      </c>
      <c r="M177" s="54"/>
      <c r="N177" s="44"/>
      <c r="O177" s="44"/>
      <c r="P177" s="44"/>
      <c r="Q177" s="44"/>
      <c r="R177" s="44"/>
      <c r="S177" s="44"/>
      <c r="T177" s="44"/>
      <c r="U177" s="44"/>
    </row>
    <row r="178" spans="1:21" s="5" customFormat="1" ht="13" customHeight="1">
      <c r="A178" s="50"/>
      <c r="B178" s="50"/>
      <c r="C178" s="50"/>
      <c r="D178" s="50"/>
      <c r="E178" s="50"/>
      <c r="F178" s="50"/>
      <c r="G178" s="50"/>
      <c r="H178" s="50"/>
      <c r="I178" s="50"/>
      <c r="J178" s="55"/>
      <c r="K178" s="52"/>
      <c r="L178" s="53">
        <v>1</v>
      </c>
      <c r="M178" s="54"/>
      <c r="N178" s="44"/>
      <c r="O178" s="44"/>
      <c r="P178" s="44"/>
      <c r="Q178" s="44"/>
      <c r="R178" s="44"/>
      <c r="S178" s="44"/>
      <c r="T178" s="44"/>
      <c r="U178" s="44"/>
    </row>
    <row r="179" spans="1:21" s="5" customFormat="1" ht="13" customHeight="1">
      <c r="A179" s="50"/>
      <c r="B179" s="50"/>
      <c r="C179" s="50"/>
      <c r="D179" s="50"/>
      <c r="E179" s="50"/>
      <c r="F179" s="50"/>
      <c r="G179" s="50"/>
      <c r="H179" s="50"/>
      <c r="I179" s="50"/>
      <c r="J179" s="55"/>
      <c r="K179" s="52"/>
      <c r="L179" s="53">
        <v>1</v>
      </c>
      <c r="M179" s="54"/>
      <c r="N179" s="44"/>
      <c r="O179" s="44"/>
      <c r="P179" s="44"/>
      <c r="Q179" s="44"/>
      <c r="R179" s="44"/>
      <c r="S179" s="44"/>
      <c r="T179" s="44"/>
      <c r="U179" s="44"/>
    </row>
    <row r="180" spans="1:21" s="5" customFormat="1" ht="13" customHeight="1">
      <c r="A180" s="50"/>
      <c r="B180" s="50"/>
      <c r="C180" s="50"/>
      <c r="D180" s="50"/>
      <c r="E180" s="50"/>
      <c r="F180" s="50"/>
      <c r="G180" s="50"/>
      <c r="H180" s="50"/>
      <c r="I180" s="50"/>
      <c r="J180" s="55"/>
      <c r="K180" s="52"/>
      <c r="L180" s="53">
        <v>1</v>
      </c>
      <c r="M180" s="54"/>
      <c r="N180" s="44"/>
      <c r="O180" s="44"/>
      <c r="P180" s="44"/>
      <c r="Q180" s="44"/>
      <c r="R180" s="44"/>
      <c r="S180" s="44"/>
      <c r="T180" s="44"/>
      <c r="U180" s="44"/>
    </row>
    <row r="181" spans="1:21" s="5" customFormat="1" ht="13" customHeight="1">
      <c r="A181" s="50"/>
      <c r="B181" s="50"/>
      <c r="C181" s="50"/>
      <c r="D181" s="50"/>
      <c r="E181" s="50"/>
      <c r="F181" s="50"/>
      <c r="G181" s="50"/>
      <c r="H181" s="50"/>
      <c r="I181" s="50"/>
      <c r="J181" s="55"/>
      <c r="K181" s="52"/>
      <c r="L181" s="53">
        <v>1</v>
      </c>
      <c r="M181" s="54"/>
      <c r="N181" s="44"/>
      <c r="O181" s="44"/>
      <c r="P181" s="44"/>
      <c r="Q181" s="44"/>
      <c r="R181" s="44"/>
      <c r="S181" s="44"/>
      <c r="T181" s="44"/>
      <c r="U181" s="44"/>
    </row>
    <row r="182" spans="1:21" s="5" customFormat="1" ht="13" customHeight="1">
      <c r="A182" s="50"/>
      <c r="B182" s="50"/>
      <c r="C182" s="50"/>
      <c r="D182" s="50"/>
      <c r="E182" s="50"/>
      <c r="F182" s="50"/>
      <c r="G182" s="50"/>
      <c r="H182" s="50"/>
      <c r="I182" s="50"/>
      <c r="J182" s="55"/>
      <c r="K182" s="52"/>
      <c r="L182" s="53">
        <v>1</v>
      </c>
      <c r="M182" s="54"/>
      <c r="N182" s="44"/>
      <c r="O182" s="44"/>
      <c r="P182" s="44"/>
      <c r="Q182" s="44"/>
      <c r="R182" s="44"/>
      <c r="S182" s="44"/>
      <c r="T182" s="44"/>
      <c r="U182" s="44"/>
    </row>
    <row r="183" spans="1:21" s="5" customFormat="1" ht="13" customHeight="1">
      <c r="A183" s="50"/>
      <c r="B183" s="50"/>
      <c r="C183" s="50"/>
      <c r="D183" s="50"/>
      <c r="E183" s="50"/>
      <c r="F183" s="50"/>
      <c r="G183" s="50"/>
      <c r="H183" s="50"/>
      <c r="I183" s="50"/>
      <c r="J183" s="55"/>
      <c r="K183" s="52"/>
      <c r="L183" s="53">
        <v>1</v>
      </c>
      <c r="M183" s="54"/>
      <c r="N183" s="44"/>
      <c r="O183" s="44"/>
      <c r="P183" s="44"/>
      <c r="Q183" s="44"/>
      <c r="R183" s="44"/>
      <c r="S183" s="44"/>
      <c r="T183" s="44"/>
      <c r="U183" s="44"/>
    </row>
    <row r="184" spans="1:21" s="5" customFormat="1" ht="13" customHeight="1">
      <c r="A184" s="50"/>
      <c r="B184" s="50"/>
      <c r="C184" s="50"/>
      <c r="D184" s="50"/>
      <c r="E184" s="50"/>
      <c r="F184" s="50"/>
      <c r="G184" s="50"/>
      <c r="H184" s="50"/>
      <c r="I184" s="50"/>
      <c r="J184" s="55"/>
      <c r="K184" s="52"/>
      <c r="L184" s="53">
        <v>1</v>
      </c>
      <c r="M184" s="54"/>
      <c r="N184" s="44"/>
      <c r="O184" s="44"/>
      <c r="P184" s="44"/>
      <c r="Q184" s="44"/>
      <c r="R184" s="44"/>
      <c r="S184" s="44"/>
      <c r="T184" s="44"/>
      <c r="U184" s="44"/>
    </row>
    <row r="185" spans="1:21" s="5" customFormat="1" ht="13" customHeight="1">
      <c r="A185" s="50"/>
      <c r="B185" s="50"/>
      <c r="C185" s="50"/>
      <c r="D185" s="50"/>
      <c r="E185" s="50"/>
      <c r="F185" s="50"/>
      <c r="G185" s="50"/>
      <c r="H185" s="50"/>
      <c r="I185" s="50"/>
      <c r="J185" s="55"/>
      <c r="K185" s="52"/>
      <c r="L185" s="53">
        <v>1</v>
      </c>
      <c r="M185" s="54"/>
      <c r="N185" s="44"/>
      <c r="O185" s="44"/>
      <c r="P185" s="44"/>
      <c r="Q185" s="44"/>
      <c r="R185" s="44"/>
      <c r="S185" s="44"/>
      <c r="T185" s="44"/>
      <c r="U185" s="44"/>
    </row>
    <row r="186" spans="1:21" s="5" customFormat="1" ht="13" customHeight="1">
      <c r="A186" s="50"/>
      <c r="B186" s="50"/>
      <c r="C186" s="50"/>
      <c r="D186" s="50"/>
      <c r="E186" s="50"/>
      <c r="F186" s="50"/>
      <c r="G186" s="50"/>
      <c r="H186" s="50"/>
      <c r="I186" s="50"/>
      <c r="J186" s="55"/>
      <c r="K186" s="52"/>
      <c r="L186" s="53">
        <v>1</v>
      </c>
      <c r="M186" s="54"/>
      <c r="N186" s="44"/>
      <c r="O186" s="44"/>
      <c r="P186" s="44"/>
      <c r="Q186" s="44"/>
      <c r="R186" s="44"/>
      <c r="S186" s="44"/>
      <c r="T186" s="44"/>
      <c r="U186" s="44"/>
    </row>
    <row r="187" spans="1:21" s="5" customFormat="1" ht="13" customHeight="1">
      <c r="A187" s="50"/>
      <c r="B187" s="50"/>
      <c r="C187" s="50"/>
      <c r="D187" s="50"/>
      <c r="E187" s="50"/>
      <c r="F187" s="50"/>
      <c r="G187" s="50"/>
      <c r="H187" s="50"/>
      <c r="I187" s="50"/>
      <c r="J187" s="55"/>
      <c r="K187" s="52"/>
      <c r="L187" s="53">
        <v>1</v>
      </c>
      <c r="M187" s="54"/>
      <c r="N187" s="44"/>
      <c r="O187" s="44"/>
      <c r="P187" s="44"/>
      <c r="Q187" s="44"/>
      <c r="R187" s="44"/>
      <c r="S187" s="44"/>
      <c r="T187" s="44"/>
      <c r="U187" s="44"/>
    </row>
    <row r="188" spans="1:21" s="5" customFormat="1" ht="13" customHeight="1">
      <c r="A188" s="50"/>
      <c r="B188" s="50"/>
      <c r="C188" s="50"/>
      <c r="D188" s="50"/>
      <c r="E188" s="50"/>
      <c r="F188" s="50"/>
      <c r="G188" s="50"/>
      <c r="H188" s="50"/>
      <c r="I188" s="50"/>
      <c r="J188" s="55"/>
      <c r="K188" s="52"/>
      <c r="L188" s="53">
        <v>1</v>
      </c>
      <c r="M188" s="54"/>
      <c r="N188" s="44"/>
      <c r="O188" s="44"/>
      <c r="P188" s="44"/>
      <c r="Q188" s="44"/>
      <c r="R188" s="44"/>
      <c r="S188" s="44"/>
      <c r="T188" s="44"/>
      <c r="U188" s="44"/>
    </row>
    <row r="189" spans="1:21" s="5" customFormat="1" ht="13" customHeight="1">
      <c r="A189" s="50"/>
      <c r="B189" s="50"/>
      <c r="C189" s="50"/>
      <c r="D189" s="50"/>
      <c r="E189" s="50"/>
      <c r="F189" s="50"/>
      <c r="G189" s="50"/>
      <c r="H189" s="50"/>
      <c r="I189" s="50"/>
      <c r="J189" s="55"/>
      <c r="K189" s="52"/>
      <c r="L189" s="53">
        <v>1</v>
      </c>
      <c r="M189" s="54"/>
      <c r="N189" s="44"/>
      <c r="O189" s="44"/>
      <c r="P189" s="44"/>
      <c r="Q189" s="44"/>
      <c r="R189" s="44"/>
      <c r="S189" s="44"/>
      <c r="T189" s="44"/>
      <c r="U189" s="44"/>
    </row>
    <row r="190" spans="1:21" s="5" customFormat="1" ht="13" customHeight="1">
      <c r="A190" s="50"/>
      <c r="B190" s="50"/>
      <c r="C190" s="50"/>
      <c r="D190" s="50"/>
      <c r="E190" s="50"/>
      <c r="F190" s="50"/>
      <c r="G190" s="50"/>
      <c r="H190" s="50"/>
      <c r="I190" s="50"/>
      <c r="J190" s="55"/>
      <c r="K190" s="52"/>
      <c r="L190" s="53">
        <v>1</v>
      </c>
      <c r="M190" s="54"/>
      <c r="N190" s="44"/>
      <c r="O190" s="44"/>
      <c r="P190" s="44"/>
      <c r="Q190" s="44"/>
      <c r="R190" s="44"/>
      <c r="S190" s="44"/>
      <c r="T190" s="44"/>
      <c r="U190" s="44"/>
    </row>
    <row r="191" spans="1:21" s="5" customFormat="1" ht="13" customHeight="1">
      <c r="A191" s="50"/>
      <c r="B191" s="50"/>
      <c r="C191" s="50"/>
      <c r="D191" s="50"/>
      <c r="E191" s="50"/>
      <c r="F191" s="50"/>
      <c r="G191" s="50"/>
      <c r="H191" s="50"/>
      <c r="I191" s="50"/>
      <c r="J191" s="55"/>
      <c r="K191" s="52"/>
      <c r="L191" s="53">
        <v>1</v>
      </c>
      <c r="M191" s="54"/>
      <c r="N191" s="44"/>
      <c r="O191" s="44"/>
      <c r="P191" s="44"/>
      <c r="Q191" s="44"/>
      <c r="R191" s="44"/>
      <c r="S191" s="44"/>
      <c r="T191" s="44"/>
      <c r="U191" s="44"/>
    </row>
    <row r="192" spans="1:21" s="5" customFormat="1" ht="13" customHeight="1">
      <c r="A192" s="50"/>
      <c r="B192" s="50"/>
      <c r="C192" s="50"/>
      <c r="D192" s="50"/>
      <c r="E192" s="50"/>
      <c r="F192" s="50"/>
      <c r="G192" s="50"/>
      <c r="H192" s="50"/>
      <c r="I192" s="50"/>
      <c r="J192" s="55"/>
      <c r="K192" s="52"/>
      <c r="L192" s="53">
        <v>1</v>
      </c>
      <c r="M192" s="54"/>
      <c r="N192" s="44"/>
      <c r="O192" s="44"/>
      <c r="P192" s="44"/>
      <c r="Q192" s="44"/>
      <c r="R192" s="44"/>
      <c r="S192" s="44"/>
      <c r="T192" s="44"/>
      <c r="U192" s="44"/>
    </row>
    <row r="193" spans="1:21" s="5" customFormat="1" ht="13" customHeight="1">
      <c r="A193" s="50"/>
      <c r="B193" s="50"/>
      <c r="C193" s="50"/>
      <c r="D193" s="50"/>
      <c r="E193" s="50"/>
      <c r="F193" s="50"/>
      <c r="G193" s="50"/>
      <c r="H193" s="50"/>
      <c r="I193" s="50"/>
      <c r="J193" s="55"/>
      <c r="K193" s="52"/>
      <c r="L193" s="53">
        <v>1</v>
      </c>
      <c r="M193" s="54"/>
      <c r="N193" s="44"/>
      <c r="O193" s="44"/>
      <c r="P193" s="44"/>
      <c r="Q193" s="44"/>
      <c r="R193" s="44"/>
      <c r="S193" s="44"/>
      <c r="T193" s="44"/>
      <c r="U193" s="44"/>
    </row>
    <row r="194" spans="1:21" s="5" customFormat="1" ht="13" customHeight="1">
      <c r="A194" s="50"/>
      <c r="B194" s="50"/>
      <c r="C194" s="50"/>
      <c r="D194" s="50"/>
      <c r="E194" s="50"/>
      <c r="F194" s="50"/>
      <c r="G194" s="50"/>
      <c r="H194" s="50"/>
      <c r="I194" s="50"/>
      <c r="J194" s="55"/>
      <c r="K194" s="52"/>
      <c r="L194" s="53">
        <v>1</v>
      </c>
      <c r="M194" s="54"/>
      <c r="N194" s="44"/>
      <c r="O194" s="44"/>
      <c r="P194" s="44"/>
      <c r="Q194" s="44"/>
      <c r="R194" s="44"/>
      <c r="S194" s="44"/>
      <c r="T194" s="44"/>
      <c r="U194" s="44"/>
    </row>
    <row r="195" spans="1:21" s="5" customFormat="1" ht="13" customHeight="1">
      <c r="A195" s="50"/>
      <c r="B195" s="50"/>
      <c r="C195" s="50"/>
      <c r="D195" s="50"/>
      <c r="E195" s="50"/>
      <c r="F195" s="50"/>
      <c r="G195" s="50"/>
      <c r="H195" s="50"/>
      <c r="I195" s="50"/>
      <c r="J195" s="55"/>
      <c r="K195" s="52"/>
      <c r="L195" s="53">
        <v>1</v>
      </c>
      <c r="M195" s="54"/>
      <c r="N195" s="44"/>
      <c r="O195" s="44"/>
      <c r="P195" s="44"/>
      <c r="Q195" s="44"/>
      <c r="R195" s="44"/>
      <c r="S195" s="44"/>
      <c r="T195" s="44"/>
      <c r="U195" s="44"/>
    </row>
    <row r="196" spans="1:21" s="5" customFormat="1" ht="13" customHeight="1">
      <c r="A196" s="50"/>
      <c r="B196" s="50"/>
      <c r="C196" s="50"/>
      <c r="D196" s="50"/>
      <c r="E196" s="50"/>
      <c r="F196" s="50"/>
      <c r="G196" s="50"/>
      <c r="H196" s="50"/>
      <c r="I196" s="50"/>
      <c r="J196" s="55"/>
      <c r="K196" s="52"/>
      <c r="L196" s="53">
        <v>1</v>
      </c>
      <c r="M196" s="54"/>
      <c r="N196" s="44"/>
      <c r="O196" s="44"/>
      <c r="P196" s="44"/>
      <c r="Q196" s="44"/>
      <c r="R196" s="44"/>
      <c r="S196" s="44"/>
      <c r="T196" s="44"/>
      <c r="U196" s="44"/>
    </row>
    <row r="197" spans="1:21" s="5" customFormat="1" ht="13" customHeight="1">
      <c r="A197" s="50"/>
      <c r="B197" s="50"/>
      <c r="C197" s="50"/>
      <c r="D197" s="50"/>
      <c r="E197" s="50"/>
      <c r="F197" s="50"/>
      <c r="G197" s="50"/>
      <c r="H197" s="50"/>
      <c r="I197" s="50"/>
      <c r="J197" s="55"/>
      <c r="K197" s="52"/>
      <c r="L197" s="53">
        <v>1</v>
      </c>
      <c r="M197" s="54"/>
      <c r="N197" s="44"/>
      <c r="O197" s="44"/>
      <c r="P197" s="44"/>
      <c r="Q197" s="44"/>
      <c r="R197" s="44"/>
      <c r="S197" s="44"/>
      <c r="T197" s="44"/>
      <c r="U197" s="44"/>
    </row>
    <row r="198" spans="1:21" s="5" customFormat="1" ht="13" customHeight="1">
      <c r="A198" s="50"/>
      <c r="B198" s="50"/>
      <c r="C198" s="50"/>
      <c r="D198" s="50"/>
      <c r="E198" s="50"/>
      <c r="F198" s="50"/>
      <c r="G198" s="50"/>
      <c r="H198" s="50"/>
      <c r="I198" s="50"/>
      <c r="J198" s="55"/>
      <c r="K198" s="52"/>
      <c r="L198" s="53">
        <v>1</v>
      </c>
      <c r="M198" s="54"/>
      <c r="N198" s="44"/>
      <c r="O198" s="44"/>
      <c r="P198" s="44"/>
      <c r="Q198" s="44"/>
      <c r="R198" s="44"/>
      <c r="S198" s="44"/>
      <c r="T198" s="44"/>
      <c r="U198" s="44"/>
    </row>
    <row r="199" spans="1:21" s="5" customFormat="1" ht="13" customHeight="1">
      <c r="A199" s="50"/>
      <c r="B199" s="50"/>
      <c r="C199" s="50"/>
      <c r="D199" s="50"/>
      <c r="E199" s="50"/>
      <c r="F199" s="50"/>
      <c r="G199" s="50"/>
      <c r="H199" s="50"/>
      <c r="I199" s="50"/>
      <c r="J199" s="55"/>
      <c r="K199" s="52"/>
      <c r="L199" s="53">
        <v>1</v>
      </c>
      <c r="M199" s="54"/>
      <c r="N199" s="44"/>
      <c r="O199" s="44"/>
      <c r="P199" s="44"/>
      <c r="Q199" s="44"/>
      <c r="R199" s="44"/>
      <c r="S199" s="44"/>
      <c r="T199" s="44"/>
      <c r="U199" s="44"/>
    </row>
    <row r="200" spans="1:21" s="5" customFormat="1" ht="13" customHeight="1">
      <c r="A200" s="50"/>
      <c r="B200" s="50"/>
      <c r="C200" s="50"/>
      <c r="D200" s="50"/>
      <c r="E200" s="50"/>
      <c r="F200" s="50"/>
      <c r="G200" s="50"/>
      <c r="H200" s="50"/>
      <c r="I200" s="50"/>
      <c r="J200" s="55"/>
      <c r="K200" s="52"/>
      <c r="L200" s="53">
        <v>1</v>
      </c>
      <c r="M200" s="54"/>
      <c r="N200" s="44"/>
      <c r="O200" s="44"/>
      <c r="P200" s="44"/>
      <c r="Q200" s="44"/>
      <c r="R200" s="44"/>
      <c r="S200" s="44"/>
      <c r="T200" s="44"/>
      <c r="U200" s="44"/>
    </row>
    <row r="201" spans="1:21" s="5" customFormat="1" ht="13" customHeight="1">
      <c r="A201" s="50"/>
      <c r="B201" s="50"/>
      <c r="C201" s="50"/>
      <c r="D201" s="50"/>
      <c r="E201" s="50"/>
      <c r="F201" s="50"/>
      <c r="G201" s="50"/>
      <c r="H201" s="50"/>
      <c r="I201" s="50"/>
      <c r="J201" s="55"/>
      <c r="K201" s="52"/>
      <c r="L201" s="53">
        <v>1</v>
      </c>
      <c r="M201" s="54"/>
      <c r="N201" s="44"/>
      <c r="O201" s="44"/>
      <c r="P201" s="44"/>
      <c r="Q201" s="44"/>
      <c r="R201" s="44"/>
      <c r="S201" s="44"/>
      <c r="T201" s="44"/>
      <c r="U201" s="44"/>
    </row>
    <row r="202" spans="1:21" s="5" customFormat="1" ht="13" customHeight="1">
      <c r="A202" s="9"/>
      <c r="B202" s="9"/>
      <c r="C202" s="10"/>
      <c r="D202" s="10"/>
      <c r="E202" s="10"/>
      <c r="F202" s="10"/>
      <c r="G202" s="10"/>
      <c r="H202" s="10"/>
      <c r="I202" s="10"/>
      <c r="J202" s="10"/>
      <c r="K202" s="10"/>
      <c r="L202" s="10"/>
      <c r="M202" s="30"/>
      <c r="N202" s="48"/>
      <c r="O202" s="49"/>
      <c r="P202" s="49"/>
      <c r="Q202" s="49"/>
      <c r="R202" s="49"/>
      <c r="S202" s="49"/>
      <c r="T202" s="49"/>
      <c r="U202" s="49"/>
    </row>
    <row r="203" spans="1:21" s="5" customFormat="1" hidden="1">
      <c r="M203" s="31"/>
      <c r="N203" s="46"/>
      <c r="O203" s="45"/>
      <c r="P203" s="45"/>
      <c r="Q203" s="45"/>
      <c r="R203" s="45"/>
      <c r="S203" s="45"/>
      <c r="T203" s="44"/>
      <c r="U203" s="44"/>
    </row>
    <row r="204" spans="1:21" s="5" customFormat="1" hidden="1">
      <c r="M204" s="31"/>
      <c r="N204" s="46"/>
      <c r="O204" s="45"/>
      <c r="P204" s="45"/>
      <c r="Q204" s="45"/>
      <c r="R204" s="45"/>
      <c r="S204" s="45"/>
      <c r="T204" s="44"/>
      <c r="U204" s="44"/>
    </row>
    <row r="205" spans="1:21" s="5" customFormat="1" hidden="1">
      <c r="M205" s="31"/>
      <c r="N205" s="46"/>
      <c r="O205" s="45"/>
      <c r="P205" s="45"/>
      <c r="Q205" s="45"/>
      <c r="R205" s="45"/>
      <c r="S205" s="45"/>
      <c r="T205" s="44"/>
      <c r="U205" s="44"/>
    </row>
    <row r="206" spans="1:21" s="5" customFormat="1" hidden="1">
      <c r="M206" s="31"/>
      <c r="N206" s="46"/>
      <c r="O206" s="45"/>
      <c r="P206" s="45"/>
      <c r="Q206" s="45"/>
      <c r="R206" s="45"/>
      <c r="S206" s="45"/>
      <c r="T206" s="44"/>
      <c r="U206" s="44"/>
    </row>
    <row r="207" spans="1:21" s="5" customFormat="1" hidden="1">
      <c r="M207" s="31"/>
      <c r="N207" s="46"/>
      <c r="O207" s="45"/>
      <c r="P207" s="45"/>
      <c r="Q207" s="45"/>
      <c r="R207" s="45"/>
      <c r="S207" s="45"/>
      <c r="T207" s="44"/>
      <c r="U207" s="44"/>
    </row>
    <row r="208" spans="1:21" s="5" customFormat="1" hidden="1">
      <c r="M208" s="31"/>
      <c r="N208" s="46"/>
      <c r="O208" s="45"/>
      <c r="P208" s="45"/>
      <c r="Q208" s="45"/>
      <c r="R208" s="45"/>
      <c r="S208" s="45"/>
      <c r="T208" s="44"/>
      <c r="U208" s="44"/>
    </row>
    <row r="209" spans="13:21" s="5" customFormat="1" hidden="1">
      <c r="M209" s="31"/>
      <c r="N209" s="46"/>
      <c r="O209" s="45"/>
      <c r="P209" s="45"/>
      <c r="Q209" s="45"/>
      <c r="R209" s="45"/>
      <c r="S209" s="45"/>
      <c r="T209" s="44"/>
      <c r="U209" s="44"/>
    </row>
    <row r="210" spans="13:21" s="5" customFormat="1" hidden="1">
      <c r="M210" s="31"/>
      <c r="N210" s="46"/>
      <c r="O210" s="45"/>
      <c r="P210" s="45"/>
      <c r="Q210" s="45"/>
      <c r="R210" s="45"/>
      <c r="S210" s="45"/>
      <c r="T210" s="44"/>
      <c r="U210" s="44"/>
    </row>
    <row r="211" spans="13:21" s="5" customFormat="1" hidden="1">
      <c r="M211" s="31"/>
      <c r="N211" s="46"/>
      <c r="O211" s="45"/>
      <c r="P211" s="45"/>
      <c r="Q211" s="45"/>
      <c r="R211" s="45"/>
      <c r="S211" s="45"/>
      <c r="T211" s="44"/>
      <c r="U211" s="44"/>
    </row>
  </sheetData>
  <sheetProtection algorithmName="SHA-512" hashValue="kAW89R7uEvcnQ/Dpmw5EFVMNyKpnFVdE9BFYAYURO+69VuWsI61JkBo5p0faPkraWaVK3TRKfvUESV8hWS2lFg==" saltValue="gAGF38C8rFmGt3F8OU163Q==" spinCount="100000" sheet="1" objects="1" scenarios="1" selectLockedCells="1"/>
  <mergeCells count="15">
    <mergeCell ref="O33:S33"/>
    <mergeCell ref="P18:Q18"/>
    <mergeCell ref="P19:Q19"/>
    <mergeCell ref="P34:Q34"/>
    <mergeCell ref="P35:Q35"/>
    <mergeCell ref="P37:Q37"/>
    <mergeCell ref="P38:Q38"/>
    <mergeCell ref="P39:Q39"/>
    <mergeCell ref="R35:S35"/>
    <mergeCell ref="R34:S34"/>
    <mergeCell ref="R39:S39"/>
    <mergeCell ref="R38:S38"/>
    <mergeCell ref="R37:S37"/>
    <mergeCell ref="R36:S36"/>
    <mergeCell ref="P36:Q36"/>
  </mergeCells>
  <phoneticPr fontId="41"/>
  <conditionalFormatting sqref="B2:B201">
    <cfRule type="expression" dxfId="12" priority="8">
      <formula>AND(ISBLANK($B2),NOT(ISBLANK($B3)))</formula>
    </cfRule>
  </conditionalFormatting>
  <conditionalFormatting sqref="D2:D200">
    <cfRule type="expression" dxfId="11" priority="7">
      <formula>AND(ISBLANK($D2),NOT(ISBLANK($B3)))</formula>
    </cfRule>
  </conditionalFormatting>
  <conditionalFormatting sqref="F2:F200">
    <cfRule type="expression" dxfId="10" priority="6">
      <formula>AND(ISBLANK($F2),NOT(ISBLANK($B3)))</formula>
    </cfRule>
  </conditionalFormatting>
  <conditionalFormatting sqref="G2:G200">
    <cfRule type="expression" dxfId="9" priority="5">
      <formula>AND(ISBLANK($G2),NOT(ISBLANK($B3)))</formula>
    </cfRule>
  </conditionalFormatting>
  <conditionalFormatting sqref="H2:H200">
    <cfRule type="expression" dxfId="8" priority="4">
      <formula>AND(ISBLANK($H2),NOT(ISBLANK($B3)))</formula>
    </cfRule>
  </conditionalFormatting>
  <conditionalFormatting sqref="I2:I200">
    <cfRule type="expression" dxfId="7" priority="3">
      <formula>IF($H2="Dry",FALSE,AND(ISBLANK($I2),NOT(ISBLANK($B3))))</formula>
    </cfRule>
  </conditionalFormatting>
  <conditionalFormatting sqref="I2:J201">
    <cfRule type="expression" dxfId="6" priority="1">
      <formula>$H2="Dry"</formula>
    </cfRule>
  </conditionalFormatting>
  <conditionalFormatting sqref="J2:J200">
    <cfRule type="expression" dxfId="5" priority="2">
      <formula>IF($H2="Dry",FALSE,AND(ISBLANK($J2),NOT(ISBLANK($B3))))</formula>
    </cfRule>
  </conditionalFormatting>
  <conditionalFormatting sqref="K2:K201">
    <cfRule type="expression" dxfId="4" priority="9">
      <formula>$K2=1</formula>
    </cfRule>
  </conditionalFormatting>
  <dataValidations count="19">
    <dataValidation type="list" allowBlank="1" showInputMessage="1" showErrorMessage="1" sqref="H2:H201" xr:uid="{405C262D-CED2-46D3-83B5-666CA9AFDD40}">
      <formula1>Format</formula1>
    </dataValidation>
    <dataValidation allowBlank="1" showInputMessage="1" sqref="K65539:K65737 K131075:K131273 K196611:K196809 K262147:K262345 K327683:K327881 K393219:K393417 K458755:K458953 K524291:K524489 K589827:K590025 K655363:K655561 K720899:K721097 K786435:K786633 K851971:K852169 K917507:K917705 K983043:K983241" xr:uid="{EE8256F9-48BE-4E17-912E-82D1D74A61F6}"/>
    <dataValidation type="textLength" allowBlank="1" showInputMessage="1" showErrorMessage="1" errorTitle="Character Length Warning" error="Alert! Please make sure that the name of your oligo is no more than 25 characters long." promptTitle="Character Limit" prompt="1 to 22" sqref="B65539:B65737 B131075:B131273 B196611:B196809 B262147:B262345 B327683:B327881 B393219:B393417 B458755:B458953 B524291:B524489 B589827:B590025 B655363:B655561 B720899:B721097 B786435:B786633 B851971:B852169 B917507:B917705 B983043:B983241" xr:uid="{F65D6AB3-B113-481F-AC1D-8450A411E83E}">
      <formula1>1</formula1>
      <formula2>25</formula2>
    </dataValidation>
    <dataValidation type="list" allowBlank="1" showInputMessage="1" sqref="C65539:C65737 C131075:C131273 C196611:C196809 C262147:C262345 C327683:C327881 C393219:C393417 C458755:C458953 C524291:C524489 C589827:C590025 C655363:C655561 C720899:C721097 C786435:C786633 C851971:C852169 C917507:C917705 C983043:C983241" xr:uid="{EDE4582C-C68F-43FD-881B-9F4ED19472B7}">
      <formula1>_Custom5</formula1>
    </dataValidation>
    <dataValidation type="list" allowBlank="1" showInputMessage="1" sqref="E65539:E65737 E131075:E131273 E196611:E196809 E262147:E262345 E327683:E327881 E393219:E393417 E458755:E458953 E524291:E524489 E589827:E590025 E655363:E655561 E720899:E721097 E786435:E786633 E851971:E852169 E917507:E917705 E983043:E983241" xr:uid="{AD2E5786-5A0D-4477-8CD3-412051DAC94F}">
      <formula1>_Custom3</formula1>
    </dataValidation>
    <dataValidation type="textLength" allowBlank="1" showInputMessage="1" showErrorMessage="1" errorTitle="Character Length Warning" error="Please make sure your note is no more than 600 characters long." sqref="M65539:M65737 M131075:M131273 M196611:M196809 M262147:M262345 M327683:M327881 M393219:M393417 M458755:M458953 M524291:M524489 M589827:M590025 M655363:M655561 M720899:M721097 M786435:M786633 M851971:M852169 M917507:M917705 M983043:M983241 M2:M201" xr:uid="{81816B6C-ED7E-4643-B358-8EEC86231F55}">
      <formula1>0</formula1>
      <formula2>600</formula2>
    </dataValidation>
    <dataValidation type="whole" operator="greaterThan" allowBlank="1" showInputMessage="1" showErrorMessage="1" errorTitle="Valid Quantity" error="Please enter a value greater than 0 for quantity. If you would like to specify a delivered amount, you can do so under the notes section." sqref="L65539:L65737 L131075:L131273 L196611:L196809 L262147:L262345 L327683:L327881 L393219:L393417 L458755:L458953 L524291:L524489 L589827:L590025 L655363:L655561 L720899:L721097 L786435:L786633 L851971:L852169 L917507:L917705 L983043:L983241" xr:uid="{123AADBD-A092-488A-90A9-FFA883A98C3C}">
      <formula1>0</formula1>
    </dataValidation>
    <dataValidation type="list" allowBlank="1" showInputMessage="1" sqref="F65539:F65737 F131075:F131273 F196611:F196809 F262147:F262345 F327683:F327881 F393219:F393417 F458755:F458953 F524291:F524489 F589827:F590025 F655363:F655561 F720899:F721097 F786435:F786633 F851971:F852169 F917507:F917705 F983043:F983241" xr:uid="{7BC9BECB-14A0-49D1-9A81-E26E6EB7D9F1}">
      <formula1>CustomPurif</formula1>
    </dataValidation>
    <dataValidation type="textLength" allowBlank="1" showInputMessage="1" errorTitle="Base Length Warning" error="Alert! Your probe sequence is not within our recommended criteria for probe length. Please adjust your sequence such that it is between 17 and 49 bases long or contact info@biosearchtech.com for more information." promptTitle="Sequence Notes" prompt="Please refer to the modification list on the right when entering internal modifications into your sequence." sqref="D65539:D65737 D131075:D131273 D196611:D196809 D262147:D262345 D327683:D327881 D393219:D393417 D458755:D458953 D524291:D524489 D589827:D590025 D655363:D655561 D720899:D721097 D786435:D786633 D851971:D852169 D917507:D917705 D983043:D983241" xr:uid="{75ACA7B3-9CE5-432E-84D5-9767F6972A71}">
      <formula1>5</formula1>
      <formula2>59</formula2>
    </dataValidation>
    <dataValidation type="list" allowBlank="1" showInputMessage="1" sqref="C2:C201" xr:uid="{B23265C8-3B80-4961-8F28-D2D0890FD947}">
      <formula1>Oligo_5</formula1>
    </dataValidation>
    <dataValidation type="list" allowBlank="1" showInputMessage="1" sqref="E2:E201" xr:uid="{AC7A947A-B11F-4304-B8AA-1A40CA718F36}">
      <formula1>Oligo_3</formula1>
    </dataValidation>
    <dataValidation type="list" allowBlank="1" showInputMessage="1" sqref="F2:F201" xr:uid="{3B3A8293-4BE1-480F-AACA-3A2AE5B5E37F}">
      <formula1>Oligo_Purif</formula1>
    </dataValidation>
    <dataValidation type="list" allowBlank="1" showInputMessage="1" sqref="G2:G201" xr:uid="{93082FE5-9B1D-4604-99A5-ECEA4B67C6D6}">
      <formula1>Oligo_Scale</formula1>
    </dataValidation>
    <dataValidation type="list" allowBlank="1" showInputMessage="1" showErrorMessage="1" sqref="I2:I201" xr:uid="{32688170-7F4E-4372-9035-ED9F9FD0C81E}">
      <formula1>IF($H2&lt;&gt;"Dry",Diluent,$H2="Dry")</formula1>
    </dataValidation>
    <dataValidation type="whole" operator="notEqual" allowBlank="1" showInputMessage="1" errorTitle="Invalid Aliquot(s) selected" error="Minimum Aliquot allowed is 2. Customer will recieve 2 tubes in this case. _x000a__x000a_Leave blank if only 1 tube total desired." promptTitle="Choosing Aliquots" prompt="The aliquot number is equal to the total number of tubes delivered and must be 2 or greater._x000a__x000a_To receive your oligo in a single tube please leave this field blank." sqref="K2:K201" xr:uid="{D339AB5C-1E13-4E1C-AFC4-08684D3B9510}">
      <formula1>1</formula1>
    </dataValidation>
    <dataValidation type="list" allowBlank="1" sqref="J2:J201" xr:uid="{0AD95A1A-D379-43C5-AF14-505A24D6329A}">
      <formula1>IF($H2&lt;&gt;"Dry",Oligo_Conc,$H2="Dry")</formula1>
    </dataValidation>
    <dataValidation type="whole" operator="greaterThan" allowBlank="1" showInputMessage="1" showErrorMessage="1" errorTitle="Valid Quantity" error="Please enter a value greater than 0 for quantity. If you would like to specify a delivered amount, you can do so under the notes section." promptTitle="Choosing Quantity" prompt="Quantity designates the oligo inclusive of its aliquots/fractions. If 20 aliquots and qty 2 are selected, 40 tubes will be delivered." sqref="L2:L201" xr:uid="{16D02B94-CE67-4D57-9CE6-6D9CCE90DA72}">
      <formula1>0</formula1>
    </dataValidation>
    <dataValidation type="custom" operator="lessThanOrEqual" allowBlank="1" showInputMessage="1" showErrorMessage="1" errorTitle="Character Length Warning" error="Alert! Please make sure that the name of your oligo set is no more than 13 characters long." promptTitle="Character Limit" prompt="1 to 13_x000a__x000a_Not printed on the tube label" sqref="A2:A201" xr:uid="{E501D981-8E59-45D6-AF95-2F002F0FED01}">
      <formula1>LEN(A2)&lt;=13</formula1>
    </dataValidation>
    <dataValidation type="custom" allowBlank="1" showInputMessage="1" showErrorMessage="1" errorTitle="Character Length Warning" error="Alert! Please make sure that the name of your oligo is no more than 22 characters long." promptTitle="Character Limit" prompt="1 to 22_x000a__x000a_Printed on the tube label" sqref="B2:B201" xr:uid="{C6ED3BB8-6FDD-497D-8909-8785BDF5C9C6}">
      <formula1>LEN(B2)&lt;=22</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48D1B-A1C1-462E-9EE7-48E553DE9EDD}">
  <sheetPr codeName="Sheet14"/>
  <dimension ref="A1:GM87"/>
  <sheetViews>
    <sheetView topLeftCell="AD1" zoomScale="80" zoomScaleNormal="80" workbookViewId="0">
      <pane ySplit="2" topLeftCell="A3" activePane="bottomLeft" state="frozen"/>
      <selection activeCell="BQ9" sqref="BQ9"/>
      <selection pane="bottomLeft" activeCell="BF2" sqref="BF2"/>
    </sheetView>
  </sheetViews>
  <sheetFormatPr defaultColWidth="9.1640625" defaultRowHeight="18"/>
  <cols>
    <col min="1" max="1" width="19.83203125" style="16" bestFit="1" customWidth="1"/>
    <col min="2" max="2" width="10" style="16" bestFit="1" customWidth="1"/>
    <col min="3" max="3" width="12" style="16" bestFit="1" customWidth="1"/>
    <col min="4" max="4" width="37.83203125" style="16" customWidth="1"/>
    <col min="5" max="5" width="10.58203125" style="23" bestFit="1" customWidth="1"/>
    <col min="6" max="6" width="19.83203125" style="16" bestFit="1" customWidth="1"/>
    <col min="7" max="7" width="12.75" style="16" bestFit="1" customWidth="1"/>
    <col min="8" max="8" width="16.25" style="16" bestFit="1" customWidth="1"/>
    <col min="9" max="9" width="17.25" style="16" bestFit="1" customWidth="1"/>
    <col min="10" max="10" width="16.75" style="23" bestFit="1" customWidth="1"/>
    <col min="11" max="11" width="19.83203125" style="16" bestFit="1" customWidth="1"/>
    <col min="12" max="12" width="11.75" style="16" bestFit="1" customWidth="1"/>
    <col min="13" max="13" width="15.25" style="16" bestFit="1" customWidth="1"/>
    <col min="14" max="14" width="16.4140625" style="16" bestFit="1" customWidth="1"/>
    <col min="15" max="15" width="15.83203125" style="23" bestFit="1" customWidth="1"/>
    <col min="16" max="16" width="19.83203125" style="15" bestFit="1" customWidth="1"/>
    <col min="17" max="17" width="13.4140625" style="15" bestFit="1" customWidth="1"/>
    <col min="18" max="18" width="17" style="15" bestFit="1" customWidth="1"/>
    <col min="19" max="19" width="18" style="15" bestFit="1" customWidth="1"/>
    <col min="20" max="20" width="17.4140625" style="22" bestFit="1" customWidth="1"/>
    <col min="21" max="21" width="19.83203125" style="16" bestFit="1" customWidth="1"/>
    <col min="22" max="22" width="10.25" style="16" bestFit="1" customWidth="1"/>
    <col min="23" max="23" width="12.1640625" style="16" bestFit="1" customWidth="1"/>
    <col min="24" max="24" width="13.1640625" style="16" customWidth="1"/>
    <col min="25" max="25" width="12.75" style="23" customWidth="1"/>
    <col min="26" max="26" width="19.83203125" style="16" bestFit="1" customWidth="1"/>
    <col min="27" max="27" width="30.75" style="16" bestFit="1" customWidth="1"/>
    <col min="28" max="28" width="17" style="16" bestFit="1" customWidth="1"/>
    <col min="29" max="29" width="22" style="16" bestFit="1" customWidth="1"/>
    <col min="30" max="30" width="13.75" style="23" bestFit="1" customWidth="1"/>
    <col min="31" max="31" width="19.83203125" style="16" bestFit="1" customWidth="1"/>
    <col min="32" max="32" width="10" style="16" bestFit="1" customWidth="1"/>
    <col min="33" max="33" width="11.58203125" style="16" bestFit="1" customWidth="1"/>
    <col min="34" max="34" width="12.75" style="16" bestFit="1" customWidth="1"/>
    <col min="35" max="35" width="12.1640625" style="23" bestFit="1" customWidth="1"/>
    <col min="36" max="36" width="19.83203125" style="16" bestFit="1" customWidth="1"/>
    <col min="37" max="37" width="14.1640625" style="16" bestFit="1" customWidth="1"/>
    <col min="38" max="38" width="17.1640625" style="16" bestFit="1" customWidth="1"/>
    <col min="39" max="39" width="18.1640625" style="16" bestFit="1" customWidth="1"/>
    <col min="40" max="40" width="13.75" style="16" bestFit="1" customWidth="1"/>
    <col min="41" max="41" width="24.25" style="16" bestFit="1" customWidth="1"/>
    <col min="42" max="42" width="25.25" style="23" bestFit="1" customWidth="1"/>
    <col min="43" max="43" width="19.83203125" style="16" bestFit="1" customWidth="1"/>
    <col min="44" max="44" width="14.1640625" style="16" bestFit="1" customWidth="1"/>
    <col min="45" max="45" width="17.1640625" style="16" bestFit="1" customWidth="1"/>
    <col min="46" max="46" width="26.25" style="16" bestFit="1" customWidth="1"/>
    <col min="47" max="47" width="13.75" style="16" bestFit="1" customWidth="1"/>
    <col min="48" max="48" width="24.25" style="16" bestFit="1" customWidth="1"/>
    <col min="49" max="49" width="25.25" style="23" bestFit="1" customWidth="1"/>
    <col min="50" max="50" width="19.83203125" style="15" bestFit="1" customWidth="1"/>
    <col min="51" max="51" width="22" style="15" bestFit="1" customWidth="1"/>
    <col min="52" max="52" width="12.75" style="15" bestFit="1" customWidth="1"/>
    <col min="53" max="53" width="13.75" style="15" bestFit="1" customWidth="1"/>
    <col min="54" max="54" width="13.1640625" style="22" bestFit="1" customWidth="1"/>
    <col min="55" max="55" width="13.58203125" style="15" bestFit="1" customWidth="1"/>
    <col min="56" max="56" width="12" style="22" bestFit="1" customWidth="1"/>
    <col min="57" max="57" width="12" style="15" customWidth="1"/>
    <col min="58" max="58" width="13.25" style="15" bestFit="1" customWidth="1"/>
    <col min="59" max="59" width="13.58203125" style="15" bestFit="1" customWidth="1"/>
    <col min="60" max="60" width="13.25" style="15" bestFit="1" customWidth="1"/>
    <col min="62" max="62" width="7.83203125" style="15" bestFit="1" customWidth="1"/>
    <col min="63" max="64" width="21.75" style="15" bestFit="1" customWidth="1"/>
    <col min="65" max="65" width="20.25" style="15" bestFit="1" customWidth="1"/>
    <col min="66" max="66" width="20" style="15" bestFit="1" customWidth="1"/>
    <col min="67" max="67" width="18.58203125" style="15" bestFit="1" customWidth="1"/>
    <col min="68" max="68" width="19.1640625" style="15" bestFit="1" customWidth="1"/>
    <col min="69" max="69" width="9.1640625" style="15"/>
    <col min="70" max="70" width="38.1640625" style="16" bestFit="1" customWidth="1"/>
    <col min="71" max="71" width="13" style="16" bestFit="1" customWidth="1"/>
    <col min="72" max="73" width="11.4140625" style="16" bestFit="1" customWidth="1"/>
    <col min="74" max="74" width="14.25" style="16" bestFit="1" customWidth="1"/>
    <col min="75" max="75" width="15.25" style="16" bestFit="1" customWidth="1"/>
    <col min="76" max="76" width="15" style="16" bestFit="1" customWidth="1"/>
    <col min="77" max="78" width="9.1640625" style="16"/>
    <col min="79" max="79" width="5" style="16" bestFit="1" customWidth="1"/>
    <col min="80" max="80" width="4.4140625" style="16" bestFit="1" customWidth="1"/>
    <col min="81" max="81" width="17.25" style="16" bestFit="1" customWidth="1"/>
    <col min="82" max="82" width="6.75" style="16" bestFit="1" customWidth="1"/>
    <col min="83" max="83" width="8.1640625" style="16" bestFit="1" customWidth="1"/>
    <col min="84" max="84" width="4.83203125" style="16" bestFit="1" customWidth="1"/>
    <col min="85" max="85" width="19.83203125" style="16" bestFit="1" customWidth="1"/>
    <col min="86" max="86" width="10.83203125" style="16" bestFit="1" customWidth="1"/>
    <col min="87" max="87" width="4.4140625" style="16" bestFit="1" customWidth="1"/>
    <col min="88" max="88" width="9.4140625" style="16" bestFit="1" customWidth="1"/>
    <col min="89" max="89" width="16.75" style="16" bestFit="1" customWidth="1"/>
    <col min="90" max="90" width="7.25" style="16" bestFit="1" customWidth="1"/>
    <col min="91" max="91" width="16.4140625" style="16" bestFit="1" customWidth="1"/>
    <col min="92" max="92" width="16.75" style="16" bestFit="1" customWidth="1"/>
    <col min="93" max="93" width="4.4140625" style="16" bestFit="1" customWidth="1"/>
    <col min="94" max="95" width="10.83203125" style="16" bestFit="1" customWidth="1"/>
    <col min="96" max="96" width="9.1640625" style="16"/>
    <col min="97" max="97" width="12.25" style="16" bestFit="1" customWidth="1"/>
    <col min="98" max="98" width="11.75" style="16" bestFit="1" customWidth="1"/>
    <col min="99" max="99" width="17.25" style="16" bestFit="1" customWidth="1"/>
    <col min="100" max="100" width="14.83203125" style="16" bestFit="1" customWidth="1"/>
    <col min="101" max="101" width="12.1640625" style="16" bestFit="1" customWidth="1"/>
    <col min="102" max="102" width="19.83203125" style="16" bestFit="1" customWidth="1"/>
    <col min="103" max="103" width="16.4140625" style="16" bestFit="1" customWidth="1"/>
    <col min="104" max="104" width="13.1640625" style="16" bestFit="1" customWidth="1"/>
    <col min="105" max="105" width="9.1640625" style="16"/>
    <col min="106" max="106" width="12.4140625" style="16" bestFit="1" customWidth="1"/>
    <col min="107" max="107" width="12" style="16" bestFit="1" customWidth="1"/>
    <col min="108" max="108" width="17.25" style="16" bestFit="1" customWidth="1"/>
    <col min="109" max="109" width="14.83203125" style="16" bestFit="1" customWidth="1"/>
    <col min="110" max="110" width="15" style="16" bestFit="1" customWidth="1"/>
    <col min="111" max="111" width="12.25" style="16" bestFit="1" customWidth="1"/>
    <col min="112" max="112" width="19.83203125" style="16" bestFit="1" customWidth="1"/>
    <col min="113" max="113" width="13.4140625" style="16" bestFit="1" customWidth="1"/>
    <col min="114" max="114" width="12" style="16" bestFit="1" customWidth="1"/>
    <col min="115" max="115" width="13.58203125" style="16" bestFit="1" customWidth="1"/>
    <col min="116" max="116" width="16.75" style="16" bestFit="1" customWidth="1"/>
    <col min="117" max="117" width="13.75" style="16" bestFit="1" customWidth="1"/>
    <col min="118" max="118" width="16.4140625" style="16" bestFit="1" customWidth="1"/>
    <col min="119" max="119" width="16.75" style="16" bestFit="1" customWidth="1"/>
    <col min="120" max="120" width="12" style="16" bestFit="1" customWidth="1"/>
    <col min="121" max="122" width="13.4140625" style="16" bestFit="1" customWidth="1"/>
    <col min="123" max="123" width="9.1640625" style="16"/>
    <col min="124" max="124" width="13" style="16" bestFit="1" customWidth="1"/>
    <col min="125" max="125" width="12.4140625" style="16" bestFit="1" customWidth="1"/>
    <col min="126" max="126" width="17.25" style="16" bestFit="1" customWidth="1"/>
    <col min="127" max="127" width="12.83203125" style="16" bestFit="1" customWidth="1"/>
    <col min="128" max="128" width="19.83203125" style="16" bestFit="1" customWidth="1"/>
    <col min="129" max="129" width="9.1640625" style="16"/>
    <col min="130" max="131" width="10.25" style="16" bestFit="1" customWidth="1"/>
    <col min="132" max="132" width="17.25" style="16" bestFit="1" customWidth="1"/>
    <col min="133" max="133" width="12" style="16" bestFit="1" customWidth="1"/>
    <col min="134" max="134" width="10.25" style="16" bestFit="1" customWidth="1"/>
    <col min="135" max="135" width="19.83203125" style="16" bestFit="1" customWidth="1"/>
    <col min="136" max="136" width="9.1640625" style="16"/>
    <col min="137" max="137" width="10" style="16" bestFit="1" customWidth="1"/>
    <col min="138" max="138" width="8.4140625" style="16" bestFit="1" customWidth="1"/>
    <col min="139" max="139" width="17.25" style="16" bestFit="1" customWidth="1"/>
    <col min="140" max="140" width="9.58203125" style="16" bestFit="1" customWidth="1"/>
    <col min="141" max="141" width="11.25" style="16" bestFit="1" customWidth="1"/>
    <col min="142" max="142" width="8.75" style="16" bestFit="1" customWidth="1"/>
    <col min="143" max="143" width="19.83203125" style="16" bestFit="1" customWidth="1"/>
    <col min="144" max="144" width="10.83203125" style="16" bestFit="1" customWidth="1"/>
    <col min="145" max="145" width="8.4140625" style="16" bestFit="1" customWidth="1"/>
    <col min="146" max="146" width="10" style="16" bestFit="1" customWidth="1"/>
    <col min="147" max="147" width="16.75" style="16" bestFit="1" customWidth="1"/>
    <col min="148" max="148" width="10.1640625" style="16" bestFit="1" customWidth="1"/>
    <col min="149" max="149" width="16.4140625" style="16" bestFit="1" customWidth="1"/>
    <col min="150" max="150" width="16.75" style="16" bestFit="1" customWidth="1"/>
    <col min="151" max="151" width="8.4140625" style="16" bestFit="1" customWidth="1"/>
    <col min="152" max="153" width="10.83203125" style="16" bestFit="1" customWidth="1"/>
    <col min="154" max="154" width="9.1640625" style="16"/>
    <col min="155" max="155" width="10" style="16" bestFit="1" customWidth="1"/>
    <col min="156" max="156" width="8" style="16" bestFit="1" customWidth="1"/>
    <col min="157" max="157" width="17.25" style="16" bestFit="1" customWidth="1"/>
    <col min="158" max="158" width="9.25" style="16" bestFit="1" customWidth="1"/>
    <col min="159" max="159" width="10.83203125" style="16" bestFit="1" customWidth="1"/>
    <col min="160" max="160" width="8.4140625" style="16" bestFit="1" customWidth="1"/>
    <col min="161" max="161" width="19.83203125" style="16" bestFit="1" customWidth="1"/>
    <col min="162" max="162" width="10.83203125" style="16" bestFit="1" customWidth="1"/>
    <col min="163" max="163" width="8" style="16" bestFit="1" customWidth="1"/>
    <col min="164" max="164" width="9.58203125" style="16" bestFit="1" customWidth="1"/>
    <col min="165" max="165" width="16.75" style="16" bestFit="1" customWidth="1"/>
    <col min="166" max="166" width="9.83203125" style="16" bestFit="1" customWidth="1"/>
    <col min="167" max="167" width="16.4140625" style="16" bestFit="1" customWidth="1"/>
    <col min="168" max="168" width="16.75" style="16" bestFit="1" customWidth="1"/>
    <col min="169" max="169" width="8" style="16" bestFit="1" customWidth="1"/>
    <col min="170" max="171" width="10.83203125" style="16" bestFit="1" customWidth="1"/>
    <col min="172" max="172" width="9.1640625" style="16"/>
    <col min="173" max="173" width="11" style="16" bestFit="1" customWidth="1"/>
    <col min="174" max="175" width="14.4140625" style="16" bestFit="1" customWidth="1"/>
    <col min="176" max="176" width="12" style="16" bestFit="1" customWidth="1"/>
    <col min="177" max="177" width="11" style="16" bestFit="1" customWidth="1"/>
    <col min="178" max="178" width="14.25" style="16" bestFit="1" customWidth="1"/>
    <col min="179" max="179" width="13.75" style="16" bestFit="1" customWidth="1"/>
    <col min="180" max="180" width="14.25" style="16" bestFit="1" customWidth="1"/>
    <col min="181" max="182" width="12" style="16" bestFit="1" customWidth="1"/>
    <col min="183" max="183" width="9.1640625" style="16"/>
    <col min="184" max="184" width="12.4140625" style="16" customWidth="1"/>
    <col min="185" max="185" width="12" style="16" bestFit="1" customWidth="1"/>
    <col min="186" max="186" width="15.83203125" style="16" bestFit="1" customWidth="1"/>
    <col min="187" max="187" width="15" style="16" bestFit="1" customWidth="1"/>
    <col min="188" max="188" width="12.25" style="16" bestFit="1" customWidth="1"/>
    <col min="189" max="189" width="15.83203125" style="16" bestFit="1" customWidth="1"/>
    <col min="190" max="190" width="15.25" style="16" customWidth="1"/>
    <col min="191" max="191" width="18.1640625" style="16" customWidth="1"/>
    <col min="192" max="192" width="9.1640625" style="16"/>
    <col min="193" max="193" width="9.75" style="16" customWidth="1"/>
    <col min="194" max="194" width="10.75" style="16" customWidth="1"/>
    <col min="195" max="195" width="11.75" style="16" bestFit="1" customWidth="1"/>
    <col min="196" max="253" width="9.1640625" style="16"/>
    <col min="254" max="254" width="17.25" style="16" customWidth="1"/>
    <col min="255" max="255" width="10.1640625" style="16" customWidth="1"/>
    <col min="256" max="256" width="10.25" style="16" customWidth="1"/>
    <col min="257" max="257" width="10.1640625" style="16" customWidth="1"/>
    <col min="258" max="261" width="9.1640625" style="16"/>
    <col min="262" max="263" width="10.1640625" style="16" customWidth="1"/>
    <col min="264" max="264" width="12.4140625" style="16" customWidth="1"/>
    <col min="265" max="265" width="11.58203125" style="16" customWidth="1"/>
    <col min="266" max="269" width="9.1640625" style="16"/>
    <col min="270" max="273" width="10.1640625" style="16" customWidth="1"/>
    <col min="274" max="277" width="9.1640625" style="16"/>
    <col min="278" max="278" width="17.1640625" style="16" customWidth="1"/>
    <col min="279" max="281" width="10.1640625" style="16" customWidth="1"/>
    <col min="282" max="286" width="9.1640625" style="16"/>
    <col min="287" max="287" width="10.83203125" style="16" customWidth="1"/>
    <col min="288" max="293" width="9.1640625" style="16"/>
    <col min="294" max="294" width="19" style="16" customWidth="1"/>
    <col min="295" max="301" width="9.1640625" style="16"/>
    <col min="302" max="302" width="18.1640625" style="16" customWidth="1"/>
    <col min="303" max="303" width="20" style="16" customWidth="1"/>
    <col min="304" max="305" width="9.1640625" style="16"/>
    <col min="306" max="307" width="12.1640625" style="16" customWidth="1"/>
    <col min="308" max="308" width="15.58203125" style="16" customWidth="1"/>
    <col min="309" max="319" width="9.1640625" style="16"/>
    <col min="320" max="320" width="10.25" style="16" customWidth="1"/>
    <col min="321" max="509" width="9.1640625" style="16"/>
    <col min="510" max="510" width="17.25" style="16" customWidth="1"/>
    <col min="511" max="511" width="10.1640625" style="16" customWidth="1"/>
    <col min="512" max="512" width="10.25" style="16" customWidth="1"/>
    <col min="513" max="513" width="10.1640625" style="16" customWidth="1"/>
    <col min="514" max="517" width="9.1640625" style="16"/>
    <col min="518" max="519" width="10.1640625" style="16" customWidth="1"/>
    <col min="520" max="520" width="12.4140625" style="16" customWidth="1"/>
    <col min="521" max="521" width="11.58203125" style="16" customWidth="1"/>
    <col min="522" max="525" width="9.1640625" style="16"/>
    <col min="526" max="529" width="10.1640625" style="16" customWidth="1"/>
    <col min="530" max="533" width="9.1640625" style="16"/>
    <col min="534" max="534" width="17.1640625" style="16" customWidth="1"/>
    <col min="535" max="537" width="10.1640625" style="16" customWidth="1"/>
    <col min="538" max="542" width="9.1640625" style="16"/>
    <col min="543" max="543" width="10.83203125" style="16" customWidth="1"/>
    <col min="544" max="549" width="9.1640625" style="16"/>
    <col min="550" max="550" width="19" style="16" customWidth="1"/>
    <col min="551" max="557" width="9.1640625" style="16"/>
    <col min="558" max="558" width="18.1640625" style="16" customWidth="1"/>
    <col min="559" max="559" width="20" style="16" customWidth="1"/>
    <col min="560" max="561" width="9.1640625" style="16"/>
    <col min="562" max="563" width="12.1640625" style="16" customWidth="1"/>
    <col min="564" max="564" width="15.58203125" style="16" customWidth="1"/>
    <col min="565" max="575" width="9.1640625" style="16"/>
    <col min="576" max="576" width="10.25" style="16" customWidth="1"/>
    <col min="577" max="765" width="9.1640625" style="16"/>
    <col min="766" max="766" width="17.25" style="16" customWidth="1"/>
    <col min="767" max="767" width="10.1640625" style="16" customWidth="1"/>
    <col min="768" max="768" width="10.25" style="16" customWidth="1"/>
    <col min="769" max="769" width="10.1640625" style="16" customWidth="1"/>
    <col min="770" max="773" width="9.1640625" style="16"/>
    <col min="774" max="775" width="10.1640625" style="16" customWidth="1"/>
    <col min="776" max="776" width="12.4140625" style="16" customWidth="1"/>
    <col min="777" max="777" width="11.58203125" style="16" customWidth="1"/>
    <col min="778" max="781" width="9.1640625" style="16"/>
    <col min="782" max="785" width="10.1640625" style="16" customWidth="1"/>
    <col min="786" max="789" width="9.1640625" style="16"/>
    <col min="790" max="790" width="17.1640625" style="16" customWidth="1"/>
    <col min="791" max="793" width="10.1640625" style="16" customWidth="1"/>
    <col min="794" max="798" width="9.1640625" style="16"/>
    <col min="799" max="799" width="10.83203125" style="16" customWidth="1"/>
    <col min="800" max="805" width="9.1640625" style="16"/>
    <col min="806" max="806" width="19" style="16" customWidth="1"/>
    <col min="807" max="813" width="9.1640625" style="16"/>
    <col min="814" max="814" width="18.1640625" style="16" customWidth="1"/>
    <col min="815" max="815" width="20" style="16" customWidth="1"/>
    <col min="816" max="817" width="9.1640625" style="16"/>
    <col min="818" max="819" width="12.1640625" style="16" customWidth="1"/>
    <col min="820" max="820" width="15.58203125" style="16" customWidth="1"/>
    <col min="821" max="831" width="9.1640625" style="16"/>
    <col min="832" max="832" width="10.25" style="16" customWidth="1"/>
    <col min="833" max="1021" width="9.1640625" style="16"/>
    <col min="1022" max="1022" width="17.25" style="16" customWidth="1"/>
    <col min="1023" max="1023" width="10.1640625" style="16" customWidth="1"/>
    <col min="1024" max="1024" width="10.25" style="16" customWidth="1"/>
    <col min="1025" max="1025" width="10.1640625" style="16" customWidth="1"/>
    <col min="1026" max="1029" width="9.1640625" style="16"/>
    <col min="1030" max="1031" width="10.1640625" style="16" customWidth="1"/>
    <col min="1032" max="1032" width="12.4140625" style="16" customWidth="1"/>
    <col min="1033" max="1033" width="11.58203125" style="16" customWidth="1"/>
    <col min="1034" max="1037" width="9.1640625" style="16"/>
    <col min="1038" max="1041" width="10.1640625" style="16" customWidth="1"/>
    <col min="1042" max="1045" width="9.1640625" style="16"/>
    <col min="1046" max="1046" width="17.1640625" style="16" customWidth="1"/>
    <col min="1047" max="1049" width="10.1640625" style="16" customWidth="1"/>
    <col min="1050" max="1054" width="9.1640625" style="16"/>
    <col min="1055" max="1055" width="10.83203125" style="16" customWidth="1"/>
    <col min="1056" max="1061" width="9.1640625" style="16"/>
    <col min="1062" max="1062" width="19" style="16" customWidth="1"/>
    <col min="1063" max="1069" width="9.1640625" style="16"/>
    <col min="1070" max="1070" width="18.1640625" style="16" customWidth="1"/>
    <col min="1071" max="1071" width="20" style="16" customWidth="1"/>
    <col min="1072" max="1073" width="9.1640625" style="16"/>
    <col min="1074" max="1075" width="12.1640625" style="16" customWidth="1"/>
    <col min="1076" max="1076" width="15.58203125" style="16" customWidth="1"/>
    <col min="1077" max="1087" width="9.1640625" style="16"/>
    <col min="1088" max="1088" width="10.25" style="16" customWidth="1"/>
    <col min="1089" max="1277" width="9.1640625" style="16"/>
    <col min="1278" max="1278" width="17.25" style="16" customWidth="1"/>
    <col min="1279" max="1279" width="10.1640625" style="16" customWidth="1"/>
    <col min="1280" max="1280" width="10.25" style="16" customWidth="1"/>
    <col min="1281" max="1281" width="10.1640625" style="16" customWidth="1"/>
    <col min="1282" max="1285" width="9.1640625" style="16"/>
    <col min="1286" max="1287" width="10.1640625" style="16" customWidth="1"/>
    <col min="1288" max="1288" width="12.4140625" style="16" customWidth="1"/>
    <col min="1289" max="1289" width="11.58203125" style="16" customWidth="1"/>
    <col min="1290" max="1293" width="9.1640625" style="16"/>
    <col min="1294" max="1297" width="10.1640625" style="16" customWidth="1"/>
    <col min="1298" max="1301" width="9.1640625" style="16"/>
    <col min="1302" max="1302" width="17.1640625" style="16" customWidth="1"/>
    <col min="1303" max="1305" width="10.1640625" style="16" customWidth="1"/>
    <col min="1306" max="1310" width="9.1640625" style="16"/>
    <col min="1311" max="1311" width="10.83203125" style="16" customWidth="1"/>
    <col min="1312" max="1317" width="9.1640625" style="16"/>
    <col min="1318" max="1318" width="19" style="16" customWidth="1"/>
    <col min="1319" max="1325" width="9.1640625" style="16"/>
    <col min="1326" max="1326" width="18.1640625" style="16" customWidth="1"/>
    <col min="1327" max="1327" width="20" style="16" customWidth="1"/>
    <col min="1328" max="1329" width="9.1640625" style="16"/>
    <col min="1330" max="1331" width="12.1640625" style="16" customWidth="1"/>
    <col min="1332" max="1332" width="15.58203125" style="16" customWidth="1"/>
    <col min="1333" max="1343" width="9.1640625" style="16"/>
    <col min="1344" max="1344" width="10.25" style="16" customWidth="1"/>
    <col min="1345" max="1533" width="9.1640625" style="16"/>
    <col min="1534" max="1534" width="17.25" style="16" customWidth="1"/>
    <col min="1535" max="1535" width="10.1640625" style="16" customWidth="1"/>
    <col min="1536" max="1536" width="10.25" style="16" customWidth="1"/>
    <col min="1537" max="1537" width="10.1640625" style="16" customWidth="1"/>
    <col min="1538" max="1541" width="9.1640625" style="16"/>
    <col min="1542" max="1543" width="10.1640625" style="16" customWidth="1"/>
    <col min="1544" max="1544" width="12.4140625" style="16" customWidth="1"/>
    <col min="1545" max="1545" width="11.58203125" style="16" customWidth="1"/>
    <col min="1546" max="1549" width="9.1640625" style="16"/>
    <col min="1550" max="1553" width="10.1640625" style="16" customWidth="1"/>
    <col min="1554" max="1557" width="9.1640625" style="16"/>
    <col min="1558" max="1558" width="17.1640625" style="16" customWidth="1"/>
    <col min="1559" max="1561" width="10.1640625" style="16" customWidth="1"/>
    <col min="1562" max="1566" width="9.1640625" style="16"/>
    <col min="1567" max="1567" width="10.83203125" style="16" customWidth="1"/>
    <col min="1568" max="1573" width="9.1640625" style="16"/>
    <col min="1574" max="1574" width="19" style="16" customWidth="1"/>
    <col min="1575" max="1581" width="9.1640625" style="16"/>
    <col min="1582" max="1582" width="18.1640625" style="16" customWidth="1"/>
    <col min="1583" max="1583" width="20" style="16" customWidth="1"/>
    <col min="1584" max="1585" width="9.1640625" style="16"/>
    <col min="1586" max="1587" width="12.1640625" style="16" customWidth="1"/>
    <col min="1588" max="1588" width="15.58203125" style="16" customWidth="1"/>
    <col min="1589" max="1599" width="9.1640625" style="16"/>
    <col min="1600" max="1600" width="10.25" style="16" customWidth="1"/>
    <col min="1601" max="1789" width="9.1640625" style="16"/>
    <col min="1790" max="1790" width="17.25" style="16" customWidth="1"/>
    <col min="1791" max="1791" width="10.1640625" style="16" customWidth="1"/>
    <col min="1792" max="1792" width="10.25" style="16" customWidth="1"/>
    <col min="1793" max="1793" width="10.1640625" style="16" customWidth="1"/>
    <col min="1794" max="1797" width="9.1640625" style="16"/>
    <col min="1798" max="1799" width="10.1640625" style="16" customWidth="1"/>
    <col min="1800" max="1800" width="12.4140625" style="16" customWidth="1"/>
    <col min="1801" max="1801" width="11.58203125" style="16" customWidth="1"/>
    <col min="1802" max="1805" width="9.1640625" style="16"/>
    <col min="1806" max="1809" width="10.1640625" style="16" customWidth="1"/>
    <col min="1810" max="1813" width="9.1640625" style="16"/>
    <col min="1814" max="1814" width="17.1640625" style="16" customWidth="1"/>
    <col min="1815" max="1817" width="10.1640625" style="16" customWidth="1"/>
    <col min="1818" max="1822" width="9.1640625" style="16"/>
    <col min="1823" max="1823" width="10.83203125" style="16" customWidth="1"/>
    <col min="1824" max="1829" width="9.1640625" style="16"/>
    <col min="1830" max="1830" width="19" style="16" customWidth="1"/>
    <col min="1831" max="1837" width="9.1640625" style="16"/>
    <col min="1838" max="1838" width="18.1640625" style="16" customWidth="1"/>
    <col min="1839" max="1839" width="20" style="16" customWidth="1"/>
    <col min="1840" max="1841" width="9.1640625" style="16"/>
    <col min="1842" max="1843" width="12.1640625" style="16" customWidth="1"/>
    <col min="1844" max="1844" width="15.58203125" style="16" customWidth="1"/>
    <col min="1845" max="1855" width="9.1640625" style="16"/>
    <col min="1856" max="1856" width="10.25" style="16" customWidth="1"/>
    <col min="1857" max="2045" width="9.1640625" style="16"/>
    <col min="2046" max="2046" width="17.25" style="16" customWidth="1"/>
    <col min="2047" max="2047" width="10.1640625" style="16" customWidth="1"/>
    <col min="2048" max="2048" width="10.25" style="16" customWidth="1"/>
    <col min="2049" max="2049" width="10.1640625" style="16" customWidth="1"/>
    <col min="2050" max="2053" width="9.1640625" style="16"/>
    <col min="2054" max="2055" width="10.1640625" style="16" customWidth="1"/>
    <col min="2056" max="2056" width="12.4140625" style="16" customWidth="1"/>
    <col min="2057" max="2057" width="11.58203125" style="16" customWidth="1"/>
    <col min="2058" max="2061" width="9.1640625" style="16"/>
    <col min="2062" max="2065" width="10.1640625" style="16" customWidth="1"/>
    <col min="2066" max="2069" width="9.1640625" style="16"/>
    <col min="2070" max="2070" width="17.1640625" style="16" customWidth="1"/>
    <col min="2071" max="2073" width="10.1640625" style="16" customWidth="1"/>
    <col min="2074" max="2078" width="9.1640625" style="16"/>
    <col min="2079" max="2079" width="10.83203125" style="16" customWidth="1"/>
    <col min="2080" max="2085" width="9.1640625" style="16"/>
    <col min="2086" max="2086" width="19" style="16" customWidth="1"/>
    <col min="2087" max="2093" width="9.1640625" style="16"/>
    <col min="2094" max="2094" width="18.1640625" style="16" customWidth="1"/>
    <col min="2095" max="2095" width="20" style="16" customWidth="1"/>
    <col min="2096" max="2097" width="9.1640625" style="16"/>
    <col min="2098" max="2099" width="12.1640625" style="16" customWidth="1"/>
    <col min="2100" max="2100" width="15.58203125" style="16" customWidth="1"/>
    <col min="2101" max="2111" width="9.1640625" style="16"/>
    <col min="2112" max="2112" width="10.25" style="16" customWidth="1"/>
    <col min="2113" max="2301" width="9.1640625" style="16"/>
    <col min="2302" max="2302" width="17.25" style="16" customWidth="1"/>
    <col min="2303" max="2303" width="10.1640625" style="16" customWidth="1"/>
    <col min="2304" max="2304" width="10.25" style="16" customWidth="1"/>
    <col min="2305" max="2305" width="10.1640625" style="16" customWidth="1"/>
    <col min="2306" max="2309" width="9.1640625" style="16"/>
    <col min="2310" max="2311" width="10.1640625" style="16" customWidth="1"/>
    <col min="2312" max="2312" width="12.4140625" style="16" customWidth="1"/>
    <col min="2313" max="2313" width="11.58203125" style="16" customWidth="1"/>
    <col min="2314" max="2317" width="9.1640625" style="16"/>
    <col min="2318" max="2321" width="10.1640625" style="16" customWidth="1"/>
    <col min="2322" max="2325" width="9.1640625" style="16"/>
    <col min="2326" max="2326" width="17.1640625" style="16" customWidth="1"/>
    <col min="2327" max="2329" width="10.1640625" style="16" customWidth="1"/>
    <col min="2330" max="2334" width="9.1640625" style="16"/>
    <col min="2335" max="2335" width="10.83203125" style="16" customWidth="1"/>
    <col min="2336" max="2341" width="9.1640625" style="16"/>
    <col min="2342" max="2342" width="19" style="16" customWidth="1"/>
    <col min="2343" max="2349" width="9.1640625" style="16"/>
    <col min="2350" max="2350" width="18.1640625" style="16" customWidth="1"/>
    <col min="2351" max="2351" width="20" style="16" customWidth="1"/>
    <col min="2352" max="2353" width="9.1640625" style="16"/>
    <col min="2354" max="2355" width="12.1640625" style="16" customWidth="1"/>
    <col min="2356" max="2356" width="15.58203125" style="16" customWidth="1"/>
    <col min="2357" max="2367" width="9.1640625" style="16"/>
    <col min="2368" max="2368" width="10.25" style="16" customWidth="1"/>
    <col min="2369" max="2557" width="9.1640625" style="16"/>
    <col min="2558" max="2558" width="17.25" style="16" customWidth="1"/>
    <col min="2559" max="2559" width="10.1640625" style="16" customWidth="1"/>
    <col min="2560" max="2560" width="10.25" style="16" customWidth="1"/>
    <col min="2561" max="2561" width="10.1640625" style="16" customWidth="1"/>
    <col min="2562" max="2565" width="9.1640625" style="16"/>
    <col min="2566" max="2567" width="10.1640625" style="16" customWidth="1"/>
    <col min="2568" max="2568" width="12.4140625" style="16" customWidth="1"/>
    <col min="2569" max="2569" width="11.58203125" style="16" customWidth="1"/>
    <col min="2570" max="2573" width="9.1640625" style="16"/>
    <col min="2574" max="2577" width="10.1640625" style="16" customWidth="1"/>
    <col min="2578" max="2581" width="9.1640625" style="16"/>
    <col min="2582" max="2582" width="17.1640625" style="16" customWidth="1"/>
    <col min="2583" max="2585" width="10.1640625" style="16" customWidth="1"/>
    <col min="2586" max="2590" width="9.1640625" style="16"/>
    <col min="2591" max="2591" width="10.83203125" style="16" customWidth="1"/>
    <col min="2592" max="2597" width="9.1640625" style="16"/>
    <col min="2598" max="2598" width="19" style="16" customWidth="1"/>
    <col min="2599" max="2605" width="9.1640625" style="16"/>
    <col min="2606" max="2606" width="18.1640625" style="16" customWidth="1"/>
    <col min="2607" max="2607" width="20" style="16" customWidth="1"/>
    <col min="2608" max="2609" width="9.1640625" style="16"/>
    <col min="2610" max="2611" width="12.1640625" style="16" customWidth="1"/>
    <col min="2612" max="2612" width="15.58203125" style="16" customWidth="1"/>
    <col min="2613" max="2623" width="9.1640625" style="16"/>
    <col min="2624" max="2624" width="10.25" style="16" customWidth="1"/>
    <col min="2625" max="2813" width="9.1640625" style="16"/>
    <col min="2814" max="2814" width="17.25" style="16" customWidth="1"/>
    <col min="2815" max="2815" width="10.1640625" style="16" customWidth="1"/>
    <col min="2816" max="2816" width="10.25" style="16" customWidth="1"/>
    <col min="2817" max="2817" width="10.1640625" style="16" customWidth="1"/>
    <col min="2818" max="2821" width="9.1640625" style="16"/>
    <col min="2822" max="2823" width="10.1640625" style="16" customWidth="1"/>
    <col min="2824" max="2824" width="12.4140625" style="16" customWidth="1"/>
    <col min="2825" max="2825" width="11.58203125" style="16" customWidth="1"/>
    <col min="2826" max="2829" width="9.1640625" style="16"/>
    <col min="2830" max="2833" width="10.1640625" style="16" customWidth="1"/>
    <col min="2834" max="2837" width="9.1640625" style="16"/>
    <col min="2838" max="2838" width="17.1640625" style="16" customWidth="1"/>
    <col min="2839" max="2841" width="10.1640625" style="16" customWidth="1"/>
    <col min="2842" max="2846" width="9.1640625" style="16"/>
    <col min="2847" max="2847" width="10.83203125" style="16" customWidth="1"/>
    <col min="2848" max="2853" width="9.1640625" style="16"/>
    <col min="2854" max="2854" width="19" style="16" customWidth="1"/>
    <col min="2855" max="2861" width="9.1640625" style="16"/>
    <col min="2862" max="2862" width="18.1640625" style="16" customWidth="1"/>
    <col min="2863" max="2863" width="20" style="16" customWidth="1"/>
    <col min="2864" max="2865" width="9.1640625" style="16"/>
    <col min="2866" max="2867" width="12.1640625" style="16" customWidth="1"/>
    <col min="2868" max="2868" width="15.58203125" style="16" customWidth="1"/>
    <col min="2869" max="2879" width="9.1640625" style="16"/>
    <col min="2880" max="2880" width="10.25" style="16" customWidth="1"/>
    <col min="2881" max="3069" width="9.1640625" style="16"/>
    <col min="3070" max="3070" width="17.25" style="16" customWidth="1"/>
    <col min="3071" max="3071" width="10.1640625" style="16" customWidth="1"/>
    <col min="3072" max="3072" width="10.25" style="16" customWidth="1"/>
    <col min="3073" max="3073" width="10.1640625" style="16" customWidth="1"/>
    <col min="3074" max="3077" width="9.1640625" style="16"/>
    <col min="3078" max="3079" width="10.1640625" style="16" customWidth="1"/>
    <col min="3080" max="3080" width="12.4140625" style="16" customWidth="1"/>
    <col min="3081" max="3081" width="11.58203125" style="16" customWidth="1"/>
    <col min="3082" max="3085" width="9.1640625" style="16"/>
    <col min="3086" max="3089" width="10.1640625" style="16" customWidth="1"/>
    <col min="3090" max="3093" width="9.1640625" style="16"/>
    <col min="3094" max="3094" width="17.1640625" style="16" customWidth="1"/>
    <col min="3095" max="3097" width="10.1640625" style="16" customWidth="1"/>
    <col min="3098" max="3102" width="9.1640625" style="16"/>
    <col min="3103" max="3103" width="10.83203125" style="16" customWidth="1"/>
    <col min="3104" max="3109" width="9.1640625" style="16"/>
    <col min="3110" max="3110" width="19" style="16" customWidth="1"/>
    <col min="3111" max="3117" width="9.1640625" style="16"/>
    <col min="3118" max="3118" width="18.1640625" style="16" customWidth="1"/>
    <col min="3119" max="3119" width="20" style="16" customWidth="1"/>
    <col min="3120" max="3121" width="9.1640625" style="16"/>
    <col min="3122" max="3123" width="12.1640625" style="16" customWidth="1"/>
    <col min="3124" max="3124" width="15.58203125" style="16" customWidth="1"/>
    <col min="3125" max="3135" width="9.1640625" style="16"/>
    <col min="3136" max="3136" width="10.25" style="16" customWidth="1"/>
    <col min="3137" max="3325" width="9.1640625" style="16"/>
    <col min="3326" max="3326" width="17.25" style="16" customWidth="1"/>
    <col min="3327" max="3327" width="10.1640625" style="16" customWidth="1"/>
    <col min="3328" max="3328" width="10.25" style="16" customWidth="1"/>
    <col min="3329" max="3329" width="10.1640625" style="16" customWidth="1"/>
    <col min="3330" max="3333" width="9.1640625" style="16"/>
    <col min="3334" max="3335" width="10.1640625" style="16" customWidth="1"/>
    <col min="3336" max="3336" width="12.4140625" style="16" customWidth="1"/>
    <col min="3337" max="3337" width="11.58203125" style="16" customWidth="1"/>
    <col min="3338" max="3341" width="9.1640625" style="16"/>
    <col min="3342" max="3345" width="10.1640625" style="16" customWidth="1"/>
    <col min="3346" max="3349" width="9.1640625" style="16"/>
    <col min="3350" max="3350" width="17.1640625" style="16" customWidth="1"/>
    <col min="3351" max="3353" width="10.1640625" style="16" customWidth="1"/>
    <col min="3354" max="3358" width="9.1640625" style="16"/>
    <col min="3359" max="3359" width="10.83203125" style="16" customWidth="1"/>
    <col min="3360" max="3365" width="9.1640625" style="16"/>
    <col min="3366" max="3366" width="19" style="16" customWidth="1"/>
    <col min="3367" max="3373" width="9.1640625" style="16"/>
    <col min="3374" max="3374" width="18.1640625" style="16" customWidth="1"/>
    <col min="3375" max="3375" width="20" style="16" customWidth="1"/>
    <col min="3376" max="3377" width="9.1640625" style="16"/>
    <col min="3378" max="3379" width="12.1640625" style="16" customWidth="1"/>
    <col min="3380" max="3380" width="15.58203125" style="16" customWidth="1"/>
    <col min="3381" max="3391" width="9.1640625" style="16"/>
    <col min="3392" max="3392" width="10.25" style="16" customWidth="1"/>
    <col min="3393" max="3581" width="9.1640625" style="16"/>
    <col min="3582" max="3582" width="17.25" style="16" customWidth="1"/>
    <col min="3583" max="3583" width="10.1640625" style="16" customWidth="1"/>
    <col min="3584" max="3584" width="10.25" style="16" customWidth="1"/>
    <col min="3585" max="3585" width="10.1640625" style="16" customWidth="1"/>
    <col min="3586" max="3589" width="9.1640625" style="16"/>
    <col min="3590" max="3591" width="10.1640625" style="16" customWidth="1"/>
    <col min="3592" max="3592" width="12.4140625" style="16" customWidth="1"/>
    <col min="3593" max="3593" width="11.58203125" style="16" customWidth="1"/>
    <col min="3594" max="3597" width="9.1640625" style="16"/>
    <col min="3598" max="3601" width="10.1640625" style="16" customWidth="1"/>
    <col min="3602" max="3605" width="9.1640625" style="16"/>
    <col min="3606" max="3606" width="17.1640625" style="16" customWidth="1"/>
    <col min="3607" max="3609" width="10.1640625" style="16" customWidth="1"/>
    <col min="3610" max="3614" width="9.1640625" style="16"/>
    <col min="3615" max="3615" width="10.83203125" style="16" customWidth="1"/>
    <col min="3616" max="3621" width="9.1640625" style="16"/>
    <col min="3622" max="3622" width="19" style="16" customWidth="1"/>
    <col min="3623" max="3629" width="9.1640625" style="16"/>
    <col min="3630" max="3630" width="18.1640625" style="16" customWidth="1"/>
    <col min="3631" max="3631" width="20" style="16" customWidth="1"/>
    <col min="3632" max="3633" width="9.1640625" style="16"/>
    <col min="3634" max="3635" width="12.1640625" style="16" customWidth="1"/>
    <col min="3636" max="3636" width="15.58203125" style="16" customWidth="1"/>
    <col min="3637" max="3647" width="9.1640625" style="16"/>
    <col min="3648" max="3648" width="10.25" style="16" customWidth="1"/>
    <col min="3649" max="3837" width="9.1640625" style="16"/>
    <col min="3838" max="3838" width="17.25" style="16" customWidth="1"/>
    <col min="3839" max="3839" width="10.1640625" style="16" customWidth="1"/>
    <col min="3840" max="3840" width="10.25" style="16" customWidth="1"/>
    <col min="3841" max="3841" width="10.1640625" style="16" customWidth="1"/>
    <col min="3842" max="3845" width="9.1640625" style="16"/>
    <col min="3846" max="3847" width="10.1640625" style="16" customWidth="1"/>
    <col min="3848" max="3848" width="12.4140625" style="16" customWidth="1"/>
    <col min="3849" max="3849" width="11.58203125" style="16" customWidth="1"/>
    <col min="3850" max="3853" width="9.1640625" style="16"/>
    <col min="3854" max="3857" width="10.1640625" style="16" customWidth="1"/>
    <col min="3858" max="3861" width="9.1640625" style="16"/>
    <col min="3862" max="3862" width="17.1640625" style="16" customWidth="1"/>
    <col min="3863" max="3865" width="10.1640625" style="16" customWidth="1"/>
    <col min="3866" max="3870" width="9.1640625" style="16"/>
    <col min="3871" max="3871" width="10.83203125" style="16" customWidth="1"/>
    <col min="3872" max="3877" width="9.1640625" style="16"/>
    <col min="3878" max="3878" width="19" style="16" customWidth="1"/>
    <col min="3879" max="3885" width="9.1640625" style="16"/>
    <col min="3886" max="3886" width="18.1640625" style="16" customWidth="1"/>
    <col min="3887" max="3887" width="20" style="16" customWidth="1"/>
    <col min="3888" max="3889" width="9.1640625" style="16"/>
    <col min="3890" max="3891" width="12.1640625" style="16" customWidth="1"/>
    <col min="3892" max="3892" width="15.58203125" style="16" customWidth="1"/>
    <col min="3893" max="3903" width="9.1640625" style="16"/>
    <col min="3904" max="3904" width="10.25" style="16" customWidth="1"/>
    <col min="3905" max="4093" width="9.1640625" style="16"/>
    <col min="4094" max="4094" width="17.25" style="16" customWidth="1"/>
    <col min="4095" max="4095" width="10.1640625" style="16" customWidth="1"/>
    <col min="4096" max="4096" width="10.25" style="16" customWidth="1"/>
    <col min="4097" max="4097" width="10.1640625" style="16" customWidth="1"/>
    <col min="4098" max="4101" width="9.1640625" style="16"/>
    <col min="4102" max="4103" width="10.1640625" style="16" customWidth="1"/>
    <col min="4104" max="4104" width="12.4140625" style="16" customWidth="1"/>
    <col min="4105" max="4105" width="11.58203125" style="16" customWidth="1"/>
    <col min="4106" max="4109" width="9.1640625" style="16"/>
    <col min="4110" max="4113" width="10.1640625" style="16" customWidth="1"/>
    <col min="4114" max="4117" width="9.1640625" style="16"/>
    <col min="4118" max="4118" width="17.1640625" style="16" customWidth="1"/>
    <col min="4119" max="4121" width="10.1640625" style="16" customWidth="1"/>
    <col min="4122" max="4126" width="9.1640625" style="16"/>
    <col min="4127" max="4127" width="10.83203125" style="16" customWidth="1"/>
    <col min="4128" max="4133" width="9.1640625" style="16"/>
    <col min="4134" max="4134" width="19" style="16" customWidth="1"/>
    <col min="4135" max="4141" width="9.1640625" style="16"/>
    <col min="4142" max="4142" width="18.1640625" style="16" customWidth="1"/>
    <col min="4143" max="4143" width="20" style="16" customWidth="1"/>
    <col min="4144" max="4145" width="9.1640625" style="16"/>
    <col min="4146" max="4147" width="12.1640625" style="16" customWidth="1"/>
    <col min="4148" max="4148" width="15.58203125" style="16" customWidth="1"/>
    <col min="4149" max="4159" width="9.1640625" style="16"/>
    <col min="4160" max="4160" width="10.25" style="16" customWidth="1"/>
    <col min="4161" max="4349" width="9.1640625" style="16"/>
    <col min="4350" max="4350" width="17.25" style="16" customWidth="1"/>
    <col min="4351" max="4351" width="10.1640625" style="16" customWidth="1"/>
    <col min="4352" max="4352" width="10.25" style="16" customWidth="1"/>
    <col min="4353" max="4353" width="10.1640625" style="16" customWidth="1"/>
    <col min="4354" max="4357" width="9.1640625" style="16"/>
    <col min="4358" max="4359" width="10.1640625" style="16" customWidth="1"/>
    <col min="4360" max="4360" width="12.4140625" style="16" customWidth="1"/>
    <col min="4361" max="4361" width="11.58203125" style="16" customWidth="1"/>
    <col min="4362" max="4365" width="9.1640625" style="16"/>
    <col min="4366" max="4369" width="10.1640625" style="16" customWidth="1"/>
    <col min="4370" max="4373" width="9.1640625" style="16"/>
    <col min="4374" max="4374" width="17.1640625" style="16" customWidth="1"/>
    <col min="4375" max="4377" width="10.1640625" style="16" customWidth="1"/>
    <col min="4378" max="4382" width="9.1640625" style="16"/>
    <col min="4383" max="4383" width="10.83203125" style="16" customWidth="1"/>
    <col min="4384" max="4389" width="9.1640625" style="16"/>
    <col min="4390" max="4390" width="19" style="16" customWidth="1"/>
    <col min="4391" max="4397" width="9.1640625" style="16"/>
    <col min="4398" max="4398" width="18.1640625" style="16" customWidth="1"/>
    <col min="4399" max="4399" width="20" style="16" customWidth="1"/>
    <col min="4400" max="4401" width="9.1640625" style="16"/>
    <col min="4402" max="4403" width="12.1640625" style="16" customWidth="1"/>
    <col min="4404" max="4404" width="15.58203125" style="16" customWidth="1"/>
    <col min="4405" max="4415" width="9.1640625" style="16"/>
    <col min="4416" max="4416" width="10.25" style="16" customWidth="1"/>
    <col min="4417" max="4605" width="9.1640625" style="16"/>
    <col min="4606" max="4606" width="17.25" style="16" customWidth="1"/>
    <col min="4607" max="4607" width="10.1640625" style="16" customWidth="1"/>
    <col min="4608" max="4608" width="10.25" style="16" customWidth="1"/>
    <col min="4609" max="4609" width="10.1640625" style="16" customWidth="1"/>
    <col min="4610" max="4613" width="9.1640625" style="16"/>
    <col min="4614" max="4615" width="10.1640625" style="16" customWidth="1"/>
    <col min="4616" max="4616" width="12.4140625" style="16" customWidth="1"/>
    <col min="4617" max="4617" width="11.58203125" style="16" customWidth="1"/>
    <col min="4618" max="4621" width="9.1640625" style="16"/>
    <col min="4622" max="4625" width="10.1640625" style="16" customWidth="1"/>
    <col min="4626" max="4629" width="9.1640625" style="16"/>
    <col min="4630" max="4630" width="17.1640625" style="16" customWidth="1"/>
    <col min="4631" max="4633" width="10.1640625" style="16" customWidth="1"/>
    <col min="4634" max="4638" width="9.1640625" style="16"/>
    <col min="4639" max="4639" width="10.83203125" style="16" customWidth="1"/>
    <col min="4640" max="4645" width="9.1640625" style="16"/>
    <col min="4646" max="4646" width="19" style="16" customWidth="1"/>
    <col min="4647" max="4653" width="9.1640625" style="16"/>
    <col min="4654" max="4654" width="18.1640625" style="16" customWidth="1"/>
    <col min="4655" max="4655" width="20" style="16" customWidth="1"/>
    <col min="4656" max="4657" width="9.1640625" style="16"/>
    <col min="4658" max="4659" width="12.1640625" style="16" customWidth="1"/>
    <col min="4660" max="4660" width="15.58203125" style="16" customWidth="1"/>
    <col min="4661" max="4671" width="9.1640625" style="16"/>
    <col min="4672" max="4672" width="10.25" style="16" customWidth="1"/>
    <col min="4673" max="4861" width="9.1640625" style="16"/>
    <col min="4862" max="4862" width="17.25" style="16" customWidth="1"/>
    <col min="4863" max="4863" width="10.1640625" style="16" customWidth="1"/>
    <col min="4864" max="4864" width="10.25" style="16" customWidth="1"/>
    <col min="4865" max="4865" width="10.1640625" style="16" customWidth="1"/>
    <col min="4866" max="4869" width="9.1640625" style="16"/>
    <col min="4870" max="4871" width="10.1640625" style="16" customWidth="1"/>
    <col min="4872" max="4872" width="12.4140625" style="16" customWidth="1"/>
    <col min="4873" max="4873" width="11.58203125" style="16" customWidth="1"/>
    <col min="4874" max="4877" width="9.1640625" style="16"/>
    <col min="4878" max="4881" width="10.1640625" style="16" customWidth="1"/>
    <col min="4882" max="4885" width="9.1640625" style="16"/>
    <col min="4886" max="4886" width="17.1640625" style="16" customWidth="1"/>
    <col min="4887" max="4889" width="10.1640625" style="16" customWidth="1"/>
    <col min="4890" max="4894" width="9.1640625" style="16"/>
    <col min="4895" max="4895" width="10.83203125" style="16" customWidth="1"/>
    <col min="4896" max="4901" width="9.1640625" style="16"/>
    <col min="4902" max="4902" width="19" style="16" customWidth="1"/>
    <col min="4903" max="4909" width="9.1640625" style="16"/>
    <col min="4910" max="4910" width="18.1640625" style="16" customWidth="1"/>
    <col min="4911" max="4911" width="20" style="16" customWidth="1"/>
    <col min="4912" max="4913" width="9.1640625" style="16"/>
    <col min="4914" max="4915" width="12.1640625" style="16" customWidth="1"/>
    <col min="4916" max="4916" width="15.58203125" style="16" customWidth="1"/>
    <col min="4917" max="4927" width="9.1640625" style="16"/>
    <col min="4928" max="4928" width="10.25" style="16" customWidth="1"/>
    <col min="4929" max="5117" width="9.1640625" style="16"/>
    <col min="5118" max="5118" width="17.25" style="16" customWidth="1"/>
    <col min="5119" max="5119" width="10.1640625" style="16" customWidth="1"/>
    <col min="5120" max="5120" width="10.25" style="16" customWidth="1"/>
    <col min="5121" max="5121" width="10.1640625" style="16" customWidth="1"/>
    <col min="5122" max="5125" width="9.1640625" style="16"/>
    <col min="5126" max="5127" width="10.1640625" style="16" customWidth="1"/>
    <col min="5128" max="5128" width="12.4140625" style="16" customWidth="1"/>
    <col min="5129" max="5129" width="11.58203125" style="16" customWidth="1"/>
    <col min="5130" max="5133" width="9.1640625" style="16"/>
    <col min="5134" max="5137" width="10.1640625" style="16" customWidth="1"/>
    <col min="5138" max="5141" width="9.1640625" style="16"/>
    <col min="5142" max="5142" width="17.1640625" style="16" customWidth="1"/>
    <col min="5143" max="5145" width="10.1640625" style="16" customWidth="1"/>
    <col min="5146" max="5150" width="9.1640625" style="16"/>
    <col min="5151" max="5151" width="10.83203125" style="16" customWidth="1"/>
    <col min="5152" max="5157" width="9.1640625" style="16"/>
    <col min="5158" max="5158" width="19" style="16" customWidth="1"/>
    <col min="5159" max="5165" width="9.1640625" style="16"/>
    <col min="5166" max="5166" width="18.1640625" style="16" customWidth="1"/>
    <col min="5167" max="5167" width="20" style="16" customWidth="1"/>
    <col min="5168" max="5169" width="9.1640625" style="16"/>
    <col min="5170" max="5171" width="12.1640625" style="16" customWidth="1"/>
    <col min="5172" max="5172" width="15.58203125" style="16" customWidth="1"/>
    <col min="5173" max="5183" width="9.1640625" style="16"/>
    <col min="5184" max="5184" width="10.25" style="16" customWidth="1"/>
    <col min="5185" max="5373" width="9.1640625" style="16"/>
    <col min="5374" max="5374" width="17.25" style="16" customWidth="1"/>
    <col min="5375" max="5375" width="10.1640625" style="16" customWidth="1"/>
    <col min="5376" max="5376" width="10.25" style="16" customWidth="1"/>
    <col min="5377" max="5377" width="10.1640625" style="16" customWidth="1"/>
    <col min="5378" max="5381" width="9.1640625" style="16"/>
    <col min="5382" max="5383" width="10.1640625" style="16" customWidth="1"/>
    <col min="5384" max="5384" width="12.4140625" style="16" customWidth="1"/>
    <col min="5385" max="5385" width="11.58203125" style="16" customWidth="1"/>
    <col min="5386" max="5389" width="9.1640625" style="16"/>
    <col min="5390" max="5393" width="10.1640625" style="16" customWidth="1"/>
    <col min="5394" max="5397" width="9.1640625" style="16"/>
    <col min="5398" max="5398" width="17.1640625" style="16" customWidth="1"/>
    <col min="5399" max="5401" width="10.1640625" style="16" customWidth="1"/>
    <col min="5402" max="5406" width="9.1640625" style="16"/>
    <col min="5407" max="5407" width="10.83203125" style="16" customWidth="1"/>
    <col min="5408" max="5413" width="9.1640625" style="16"/>
    <col min="5414" max="5414" width="19" style="16" customWidth="1"/>
    <col min="5415" max="5421" width="9.1640625" style="16"/>
    <col min="5422" max="5422" width="18.1640625" style="16" customWidth="1"/>
    <col min="5423" max="5423" width="20" style="16" customWidth="1"/>
    <col min="5424" max="5425" width="9.1640625" style="16"/>
    <col min="5426" max="5427" width="12.1640625" style="16" customWidth="1"/>
    <col min="5428" max="5428" width="15.58203125" style="16" customWidth="1"/>
    <col min="5429" max="5439" width="9.1640625" style="16"/>
    <col min="5440" max="5440" width="10.25" style="16" customWidth="1"/>
    <col min="5441" max="5629" width="9.1640625" style="16"/>
    <col min="5630" max="5630" width="17.25" style="16" customWidth="1"/>
    <col min="5631" max="5631" width="10.1640625" style="16" customWidth="1"/>
    <col min="5632" max="5632" width="10.25" style="16" customWidth="1"/>
    <col min="5633" max="5633" width="10.1640625" style="16" customWidth="1"/>
    <col min="5634" max="5637" width="9.1640625" style="16"/>
    <col min="5638" max="5639" width="10.1640625" style="16" customWidth="1"/>
    <col min="5640" max="5640" width="12.4140625" style="16" customWidth="1"/>
    <col min="5641" max="5641" width="11.58203125" style="16" customWidth="1"/>
    <col min="5642" max="5645" width="9.1640625" style="16"/>
    <col min="5646" max="5649" width="10.1640625" style="16" customWidth="1"/>
    <col min="5650" max="5653" width="9.1640625" style="16"/>
    <col min="5654" max="5654" width="17.1640625" style="16" customWidth="1"/>
    <col min="5655" max="5657" width="10.1640625" style="16" customWidth="1"/>
    <col min="5658" max="5662" width="9.1640625" style="16"/>
    <col min="5663" max="5663" width="10.83203125" style="16" customWidth="1"/>
    <col min="5664" max="5669" width="9.1640625" style="16"/>
    <col min="5670" max="5670" width="19" style="16" customWidth="1"/>
    <col min="5671" max="5677" width="9.1640625" style="16"/>
    <col min="5678" max="5678" width="18.1640625" style="16" customWidth="1"/>
    <col min="5679" max="5679" width="20" style="16" customWidth="1"/>
    <col min="5680" max="5681" width="9.1640625" style="16"/>
    <col min="5682" max="5683" width="12.1640625" style="16" customWidth="1"/>
    <col min="5684" max="5684" width="15.58203125" style="16" customWidth="1"/>
    <col min="5685" max="5695" width="9.1640625" style="16"/>
    <col min="5696" max="5696" width="10.25" style="16" customWidth="1"/>
    <col min="5697" max="5885" width="9.1640625" style="16"/>
    <col min="5886" max="5886" width="17.25" style="16" customWidth="1"/>
    <col min="5887" max="5887" width="10.1640625" style="16" customWidth="1"/>
    <col min="5888" max="5888" width="10.25" style="16" customWidth="1"/>
    <col min="5889" max="5889" width="10.1640625" style="16" customWidth="1"/>
    <col min="5890" max="5893" width="9.1640625" style="16"/>
    <col min="5894" max="5895" width="10.1640625" style="16" customWidth="1"/>
    <col min="5896" max="5896" width="12.4140625" style="16" customWidth="1"/>
    <col min="5897" max="5897" width="11.58203125" style="16" customWidth="1"/>
    <col min="5898" max="5901" width="9.1640625" style="16"/>
    <col min="5902" max="5905" width="10.1640625" style="16" customWidth="1"/>
    <col min="5906" max="5909" width="9.1640625" style="16"/>
    <col min="5910" max="5910" width="17.1640625" style="16" customWidth="1"/>
    <col min="5911" max="5913" width="10.1640625" style="16" customWidth="1"/>
    <col min="5914" max="5918" width="9.1640625" style="16"/>
    <col min="5919" max="5919" width="10.83203125" style="16" customWidth="1"/>
    <col min="5920" max="5925" width="9.1640625" style="16"/>
    <col min="5926" max="5926" width="19" style="16" customWidth="1"/>
    <col min="5927" max="5933" width="9.1640625" style="16"/>
    <col min="5934" max="5934" width="18.1640625" style="16" customWidth="1"/>
    <col min="5935" max="5935" width="20" style="16" customWidth="1"/>
    <col min="5936" max="5937" width="9.1640625" style="16"/>
    <col min="5938" max="5939" width="12.1640625" style="16" customWidth="1"/>
    <col min="5940" max="5940" width="15.58203125" style="16" customWidth="1"/>
    <col min="5941" max="5951" width="9.1640625" style="16"/>
    <col min="5952" max="5952" width="10.25" style="16" customWidth="1"/>
    <col min="5953" max="6141" width="9.1640625" style="16"/>
    <col min="6142" max="6142" width="17.25" style="16" customWidth="1"/>
    <col min="6143" max="6143" width="10.1640625" style="16" customWidth="1"/>
    <col min="6144" max="6144" width="10.25" style="16" customWidth="1"/>
    <col min="6145" max="6145" width="10.1640625" style="16" customWidth="1"/>
    <col min="6146" max="6149" width="9.1640625" style="16"/>
    <col min="6150" max="6151" width="10.1640625" style="16" customWidth="1"/>
    <col min="6152" max="6152" width="12.4140625" style="16" customWidth="1"/>
    <col min="6153" max="6153" width="11.58203125" style="16" customWidth="1"/>
    <col min="6154" max="6157" width="9.1640625" style="16"/>
    <col min="6158" max="6161" width="10.1640625" style="16" customWidth="1"/>
    <col min="6162" max="6165" width="9.1640625" style="16"/>
    <col min="6166" max="6166" width="17.1640625" style="16" customWidth="1"/>
    <col min="6167" max="6169" width="10.1640625" style="16" customWidth="1"/>
    <col min="6170" max="6174" width="9.1640625" style="16"/>
    <col min="6175" max="6175" width="10.83203125" style="16" customWidth="1"/>
    <col min="6176" max="6181" width="9.1640625" style="16"/>
    <col min="6182" max="6182" width="19" style="16" customWidth="1"/>
    <col min="6183" max="6189" width="9.1640625" style="16"/>
    <col min="6190" max="6190" width="18.1640625" style="16" customWidth="1"/>
    <col min="6191" max="6191" width="20" style="16" customWidth="1"/>
    <col min="6192" max="6193" width="9.1640625" style="16"/>
    <col min="6194" max="6195" width="12.1640625" style="16" customWidth="1"/>
    <col min="6196" max="6196" width="15.58203125" style="16" customWidth="1"/>
    <col min="6197" max="6207" width="9.1640625" style="16"/>
    <col min="6208" max="6208" width="10.25" style="16" customWidth="1"/>
    <col min="6209" max="6397" width="9.1640625" style="16"/>
    <col min="6398" max="6398" width="17.25" style="16" customWidth="1"/>
    <col min="6399" max="6399" width="10.1640625" style="16" customWidth="1"/>
    <col min="6400" max="6400" width="10.25" style="16" customWidth="1"/>
    <col min="6401" max="6401" width="10.1640625" style="16" customWidth="1"/>
    <col min="6402" max="6405" width="9.1640625" style="16"/>
    <col min="6406" max="6407" width="10.1640625" style="16" customWidth="1"/>
    <col min="6408" max="6408" width="12.4140625" style="16" customWidth="1"/>
    <col min="6409" max="6409" width="11.58203125" style="16" customWidth="1"/>
    <col min="6410" max="6413" width="9.1640625" style="16"/>
    <col min="6414" max="6417" width="10.1640625" style="16" customWidth="1"/>
    <col min="6418" max="6421" width="9.1640625" style="16"/>
    <col min="6422" max="6422" width="17.1640625" style="16" customWidth="1"/>
    <col min="6423" max="6425" width="10.1640625" style="16" customWidth="1"/>
    <col min="6426" max="6430" width="9.1640625" style="16"/>
    <col min="6431" max="6431" width="10.83203125" style="16" customWidth="1"/>
    <col min="6432" max="6437" width="9.1640625" style="16"/>
    <col min="6438" max="6438" width="19" style="16" customWidth="1"/>
    <col min="6439" max="6445" width="9.1640625" style="16"/>
    <col min="6446" max="6446" width="18.1640625" style="16" customWidth="1"/>
    <col min="6447" max="6447" width="20" style="16" customWidth="1"/>
    <col min="6448" max="6449" width="9.1640625" style="16"/>
    <col min="6450" max="6451" width="12.1640625" style="16" customWidth="1"/>
    <col min="6452" max="6452" width="15.58203125" style="16" customWidth="1"/>
    <col min="6453" max="6463" width="9.1640625" style="16"/>
    <col min="6464" max="6464" width="10.25" style="16" customWidth="1"/>
    <col min="6465" max="6653" width="9.1640625" style="16"/>
    <col min="6654" max="6654" width="17.25" style="16" customWidth="1"/>
    <col min="6655" max="6655" width="10.1640625" style="16" customWidth="1"/>
    <col min="6656" max="6656" width="10.25" style="16" customWidth="1"/>
    <col min="6657" max="6657" width="10.1640625" style="16" customWidth="1"/>
    <col min="6658" max="6661" width="9.1640625" style="16"/>
    <col min="6662" max="6663" width="10.1640625" style="16" customWidth="1"/>
    <col min="6664" max="6664" width="12.4140625" style="16" customWidth="1"/>
    <col min="6665" max="6665" width="11.58203125" style="16" customWidth="1"/>
    <col min="6666" max="6669" width="9.1640625" style="16"/>
    <col min="6670" max="6673" width="10.1640625" style="16" customWidth="1"/>
    <col min="6674" max="6677" width="9.1640625" style="16"/>
    <col min="6678" max="6678" width="17.1640625" style="16" customWidth="1"/>
    <col min="6679" max="6681" width="10.1640625" style="16" customWidth="1"/>
    <col min="6682" max="6686" width="9.1640625" style="16"/>
    <col min="6687" max="6687" width="10.83203125" style="16" customWidth="1"/>
    <col min="6688" max="6693" width="9.1640625" style="16"/>
    <col min="6694" max="6694" width="19" style="16" customWidth="1"/>
    <col min="6695" max="6701" width="9.1640625" style="16"/>
    <col min="6702" max="6702" width="18.1640625" style="16" customWidth="1"/>
    <col min="6703" max="6703" width="20" style="16" customWidth="1"/>
    <col min="6704" max="6705" width="9.1640625" style="16"/>
    <col min="6706" max="6707" width="12.1640625" style="16" customWidth="1"/>
    <col min="6708" max="6708" width="15.58203125" style="16" customWidth="1"/>
    <col min="6709" max="6719" width="9.1640625" style="16"/>
    <col min="6720" max="6720" width="10.25" style="16" customWidth="1"/>
    <col min="6721" max="6909" width="9.1640625" style="16"/>
    <col min="6910" max="6910" width="17.25" style="16" customWidth="1"/>
    <col min="6911" max="6911" width="10.1640625" style="16" customWidth="1"/>
    <col min="6912" max="6912" width="10.25" style="16" customWidth="1"/>
    <col min="6913" max="6913" width="10.1640625" style="16" customWidth="1"/>
    <col min="6914" max="6917" width="9.1640625" style="16"/>
    <col min="6918" max="6919" width="10.1640625" style="16" customWidth="1"/>
    <col min="6920" max="6920" width="12.4140625" style="16" customWidth="1"/>
    <col min="6921" max="6921" width="11.58203125" style="16" customWidth="1"/>
    <col min="6922" max="6925" width="9.1640625" style="16"/>
    <col min="6926" max="6929" width="10.1640625" style="16" customWidth="1"/>
    <col min="6930" max="6933" width="9.1640625" style="16"/>
    <col min="6934" max="6934" width="17.1640625" style="16" customWidth="1"/>
    <col min="6935" max="6937" width="10.1640625" style="16" customWidth="1"/>
    <col min="6938" max="6942" width="9.1640625" style="16"/>
    <col min="6943" max="6943" width="10.83203125" style="16" customWidth="1"/>
    <col min="6944" max="6949" width="9.1640625" style="16"/>
    <col min="6950" max="6950" width="19" style="16" customWidth="1"/>
    <col min="6951" max="6957" width="9.1640625" style="16"/>
    <col min="6958" max="6958" width="18.1640625" style="16" customWidth="1"/>
    <col min="6959" max="6959" width="20" style="16" customWidth="1"/>
    <col min="6960" max="6961" width="9.1640625" style="16"/>
    <col min="6962" max="6963" width="12.1640625" style="16" customWidth="1"/>
    <col min="6964" max="6964" width="15.58203125" style="16" customWidth="1"/>
    <col min="6965" max="6975" width="9.1640625" style="16"/>
    <col min="6976" max="6976" width="10.25" style="16" customWidth="1"/>
    <col min="6977" max="7165" width="9.1640625" style="16"/>
    <col min="7166" max="7166" width="17.25" style="16" customWidth="1"/>
    <col min="7167" max="7167" width="10.1640625" style="16" customWidth="1"/>
    <col min="7168" max="7168" width="10.25" style="16" customWidth="1"/>
    <col min="7169" max="7169" width="10.1640625" style="16" customWidth="1"/>
    <col min="7170" max="7173" width="9.1640625" style="16"/>
    <col min="7174" max="7175" width="10.1640625" style="16" customWidth="1"/>
    <col min="7176" max="7176" width="12.4140625" style="16" customWidth="1"/>
    <col min="7177" max="7177" width="11.58203125" style="16" customWidth="1"/>
    <col min="7178" max="7181" width="9.1640625" style="16"/>
    <col min="7182" max="7185" width="10.1640625" style="16" customWidth="1"/>
    <col min="7186" max="7189" width="9.1640625" style="16"/>
    <col min="7190" max="7190" width="17.1640625" style="16" customWidth="1"/>
    <col min="7191" max="7193" width="10.1640625" style="16" customWidth="1"/>
    <col min="7194" max="7198" width="9.1640625" style="16"/>
    <col min="7199" max="7199" width="10.83203125" style="16" customWidth="1"/>
    <col min="7200" max="7205" width="9.1640625" style="16"/>
    <col min="7206" max="7206" width="19" style="16" customWidth="1"/>
    <col min="7207" max="7213" width="9.1640625" style="16"/>
    <col min="7214" max="7214" width="18.1640625" style="16" customWidth="1"/>
    <col min="7215" max="7215" width="20" style="16" customWidth="1"/>
    <col min="7216" max="7217" width="9.1640625" style="16"/>
    <col min="7218" max="7219" width="12.1640625" style="16" customWidth="1"/>
    <col min="7220" max="7220" width="15.58203125" style="16" customWidth="1"/>
    <col min="7221" max="7231" width="9.1640625" style="16"/>
    <col min="7232" max="7232" width="10.25" style="16" customWidth="1"/>
    <col min="7233" max="7421" width="9.1640625" style="16"/>
    <col min="7422" max="7422" width="17.25" style="16" customWidth="1"/>
    <col min="7423" max="7423" width="10.1640625" style="16" customWidth="1"/>
    <col min="7424" max="7424" width="10.25" style="16" customWidth="1"/>
    <col min="7425" max="7425" width="10.1640625" style="16" customWidth="1"/>
    <col min="7426" max="7429" width="9.1640625" style="16"/>
    <col min="7430" max="7431" width="10.1640625" style="16" customWidth="1"/>
    <col min="7432" max="7432" width="12.4140625" style="16" customWidth="1"/>
    <col min="7433" max="7433" width="11.58203125" style="16" customWidth="1"/>
    <col min="7434" max="7437" width="9.1640625" style="16"/>
    <col min="7438" max="7441" width="10.1640625" style="16" customWidth="1"/>
    <col min="7442" max="7445" width="9.1640625" style="16"/>
    <col min="7446" max="7446" width="17.1640625" style="16" customWidth="1"/>
    <col min="7447" max="7449" width="10.1640625" style="16" customWidth="1"/>
    <col min="7450" max="7454" width="9.1640625" style="16"/>
    <col min="7455" max="7455" width="10.83203125" style="16" customWidth="1"/>
    <col min="7456" max="7461" width="9.1640625" style="16"/>
    <col min="7462" max="7462" width="19" style="16" customWidth="1"/>
    <col min="7463" max="7469" width="9.1640625" style="16"/>
    <col min="7470" max="7470" width="18.1640625" style="16" customWidth="1"/>
    <col min="7471" max="7471" width="20" style="16" customWidth="1"/>
    <col min="7472" max="7473" width="9.1640625" style="16"/>
    <col min="7474" max="7475" width="12.1640625" style="16" customWidth="1"/>
    <col min="7476" max="7476" width="15.58203125" style="16" customWidth="1"/>
    <col min="7477" max="7487" width="9.1640625" style="16"/>
    <col min="7488" max="7488" width="10.25" style="16" customWidth="1"/>
    <col min="7489" max="7677" width="9.1640625" style="16"/>
    <col min="7678" max="7678" width="17.25" style="16" customWidth="1"/>
    <col min="7679" max="7679" width="10.1640625" style="16" customWidth="1"/>
    <col min="7680" max="7680" width="10.25" style="16" customWidth="1"/>
    <col min="7681" max="7681" width="10.1640625" style="16" customWidth="1"/>
    <col min="7682" max="7685" width="9.1640625" style="16"/>
    <col min="7686" max="7687" width="10.1640625" style="16" customWidth="1"/>
    <col min="7688" max="7688" width="12.4140625" style="16" customWidth="1"/>
    <col min="7689" max="7689" width="11.58203125" style="16" customWidth="1"/>
    <col min="7690" max="7693" width="9.1640625" style="16"/>
    <col min="7694" max="7697" width="10.1640625" style="16" customWidth="1"/>
    <col min="7698" max="7701" width="9.1640625" style="16"/>
    <col min="7702" max="7702" width="17.1640625" style="16" customWidth="1"/>
    <col min="7703" max="7705" width="10.1640625" style="16" customWidth="1"/>
    <col min="7706" max="7710" width="9.1640625" style="16"/>
    <col min="7711" max="7711" width="10.83203125" style="16" customWidth="1"/>
    <col min="7712" max="7717" width="9.1640625" style="16"/>
    <col min="7718" max="7718" width="19" style="16" customWidth="1"/>
    <col min="7719" max="7725" width="9.1640625" style="16"/>
    <col min="7726" max="7726" width="18.1640625" style="16" customWidth="1"/>
    <col min="7727" max="7727" width="20" style="16" customWidth="1"/>
    <col min="7728" max="7729" width="9.1640625" style="16"/>
    <col min="7730" max="7731" width="12.1640625" style="16" customWidth="1"/>
    <col min="7732" max="7732" width="15.58203125" style="16" customWidth="1"/>
    <col min="7733" max="7743" width="9.1640625" style="16"/>
    <col min="7744" max="7744" width="10.25" style="16" customWidth="1"/>
    <col min="7745" max="7933" width="9.1640625" style="16"/>
    <col min="7934" max="7934" width="17.25" style="16" customWidth="1"/>
    <col min="7935" max="7935" width="10.1640625" style="16" customWidth="1"/>
    <col min="7936" max="7936" width="10.25" style="16" customWidth="1"/>
    <col min="7937" max="7937" width="10.1640625" style="16" customWidth="1"/>
    <col min="7938" max="7941" width="9.1640625" style="16"/>
    <col min="7942" max="7943" width="10.1640625" style="16" customWidth="1"/>
    <col min="7944" max="7944" width="12.4140625" style="16" customWidth="1"/>
    <col min="7945" max="7945" width="11.58203125" style="16" customWidth="1"/>
    <col min="7946" max="7949" width="9.1640625" style="16"/>
    <col min="7950" max="7953" width="10.1640625" style="16" customWidth="1"/>
    <col min="7954" max="7957" width="9.1640625" style="16"/>
    <col min="7958" max="7958" width="17.1640625" style="16" customWidth="1"/>
    <col min="7959" max="7961" width="10.1640625" style="16" customWidth="1"/>
    <col min="7962" max="7966" width="9.1640625" style="16"/>
    <col min="7967" max="7967" width="10.83203125" style="16" customWidth="1"/>
    <col min="7968" max="7973" width="9.1640625" style="16"/>
    <col min="7974" max="7974" width="19" style="16" customWidth="1"/>
    <col min="7975" max="7981" width="9.1640625" style="16"/>
    <col min="7982" max="7982" width="18.1640625" style="16" customWidth="1"/>
    <col min="7983" max="7983" width="20" style="16" customWidth="1"/>
    <col min="7984" max="7985" width="9.1640625" style="16"/>
    <col min="7986" max="7987" width="12.1640625" style="16" customWidth="1"/>
    <col min="7988" max="7988" width="15.58203125" style="16" customWidth="1"/>
    <col min="7989" max="7999" width="9.1640625" style="16"/>
    <col min="8000" max="8000" width="10.25" style="16" customWidth="1"/>
    <col min="8001" max="8189" width="9.1640625" style="16"/>
    <col min="8190" max="8190" width="17.25" style="16" customWidth="1"/>
    <col min="8191" max="8191" width="10.1640625" style="16" customWidth="1"/>
    <col min="8192" max="8192" width="10.25" style="16" customWidth="1"/>
    <col min="8193" max="8193" width="10.1640625" style="16" customWidth="1"/>
    <col min="8194" max="8197" width="9.1640625" style="16"/>
    <col min="8198" max="8199" width="10.1640625" style="16" customWidth="1"/>
    <col min="8200" max="8200" width="12.4140625" style="16" customWidth="1"/>
    <col min="8201" max="8201" width="11.58203125" style="16" customWidth="1"/>
    <col min="8202" max="8205" width="9.1640625" style="16"/>
    <col min="8206" max="8209" width="10.1640625" style="16" customWidth="1"/>
    <col min="8210" max="8213" width="9.1640625" style="16"/>
    <col min="8214" max="8214" width="17.1640625" style="16" customWidth="1"/>
    <col min="8215" max="8217" width="10.1640625" style="16" customWidth="1"/>
    <col min="8218" max="8222" width="9.1640625" style="16"/>
    <col min="8223" max="8223" width="10.83203125" style="16" customWidth="1"/>
    <col min="8224" max="8229" width="9.1640625" style="16"/>
    <col min="8230" max="8230" width="19" style="16" customWidth="1"/>
    <col min="8231" max="8237" width="9.1640625" style="16"/>
    <col min="8238" max="8238" width="18.1640625" style="16" customWidth="1"/>
    <col min="8239" max="8239" width="20" style="16" customWidth="1"/>
    <col min="8240" max="8241" width="9.1640625" style="16"/>
    <col min="8242" max="8243" width="12.1640625" style="16" customWidth="1"/>
    <col min="8244" max="8244" width="15.58203125" style="16" customWidth="1"/>
    <col min="8245" max="8255" width="9.1640625" style="16"/>
    <col min="8256" max="8256" width="10.25" style="16" customWidth="1"/>
    <col min="8257" max="8445" width="9.1640625" style="16"/>
    <col min="8446" max="8446" width="17.25" style="16" customWidth="1"/>
    <col min="8447" max="8447" width="10.1640625" style="16" customWidth="1"/>
    <col min="8448" max="8448" width="10.25" style="16" customWidth="1"/>
    <col min="8449" max="8449" width="10.1640625" style="16" customWidth="1"/>
    <col min="8450" max="8453" width="9.1640625" style="16"/>
    <col min="8454" max="8455" width="10.1640625" style="16" customWidth="1"/>
    <col min="8456" max="8456" width="12.4140625" style="16" customWidth="1"/>
    <col min="8457" max="8457" width="11.58203125" style="16" customWidth="1"/>
    <col min="8458" max="8461" width="9.1640625" style="16"/>
    <col min="8462" max="8465" width="10.1640625" style="16" customWidth="1"/>
    <col min="8466" max="8469" width="9.1640625" style="16"/>
    <col min="8470" max="8470" width="17.1640625" style="16" customWidth="1"/>
    <col min="8471" max="8473" width="10.1640625" style="16" customWidth="1"/>
    <col min="8474" max="8478" width="9.1640625" style="16"/>
    <col min="8479" max="8479" width="10.83203125" style="16" customWidth="1"/>
    <col min="8480" max="8485" width="9.1640625" style="16"/>
    <col min="8486" max="8486" width="19" style="16" customWidth="1"/>
    <col min="8487" max="8493" width="9.1640625" style="16"/>
    <col min="8494" max="8494" width="18.1640625" style="16" customWidth="1"/>
    <col min="8495" max="8495" width="20" style="16" customWidth="1"/>
    <col min="8496" max="8497" width="9.1640625" style="16"/>
    <col min="8498" max="8499" width="12.1640625" style="16" customWidth="1"/>
    <col min="8500" max="8500" width="15.58203125" style="16" customWidth="1"/>
    <col min="8501" max="8511" width="9.1640625" style="16"/>
    <col min="8512" max="8512" width="10.25" style="16" customWidth="1"/>
    <col min="8513" max="8701" width="9.1640625" style="16"/>
    <col min="8702" max="8702" width="17.25" style="16" customWidth="1"/>
    <col min="8703" max="8703" width="10.1640625" style="16" customWidth="1"/>
    <col min="8704" max="8704" width="10.25" style="16" customWidth="1"/>
    <col min="8705" max="8705" width="10.1640625" style="16" customWidth="1"/>
    <col min="8706" max="8709" width="9.1640625" style="16"/>
    <col min="8710" max="8711" width="10.1640625" style="16" customWidth="1"/>
    <col min="8712" max="8712" width="12.4140625" style="16" customWidth="1"/>
    <col min="8713" max="8713" width="11.58203125" style="16" customWidth="1"/>
    <col min="8714" max="8717" width="9.1640625" style="16"/>
    <col min="8718" max="8721" width="10.1640625" style="16" customWidth="1"/>
    <col min="8722" max="8725" width="9.1640625" style="16"/>
    <col min="8726" max="8726" width="17.1640625" style="16" customWidth="1"/>
    <col min="8727" max="8729" width="10.1640625" style="16" customWidth="1"/>
    <col min="8730" max="8734" width="9.1640625" style="16"/>
    <col min="8735" max="8735" width="10.83203125" style="16" customWidth="1"/>
    <col min="8736" max="8741" width="9.1640625" style="16"/>
    <col min="8742" max="8742" width="19" style="16" customWidth="1"/>
    <col min="8743" max="8749" width="9.1640625" style="16"/>
    <col min="8750" max="8750" width="18.1640625" style="16" customWidth="1"/>
    <col min="8751" max="8751" width="20" style="16" customWidth="1"/>
    <col min="8752" max="8753" width="9.1640625" style="16"/>
    <col min="8754" max="8755" width="12.1640625" style="16" customWidth="1"/>
    <col min="8756" max="8756" width="15.58203125" style="16" customWidth="1"/>
    <col min="8757" max="8767" width="9.1640625" style="16"/>
    <col min="8768" max="8768" width="10.25" style="16" customWidth="1"/>
    <col min="8769" max="8957" width="9.1640625" style="16"/>
    <col min="8958" max="8958" width="17.25" style="16" customWidth="1"/>
    <col min="8959" max="8959" width="10.1640625" style="16" customWidth="1"/>
    <col min="8960" max="8960" width="10.25" style="16" customWidth="1"/>
    <col min="8961" max="8961" width="10.1640625" style="16" customWidth="1"/>
    <col min="8962" max="8965" width="9.1640625" style="16"/>
    <col min="8966" max="8967" width="10.1640625" style="16" customWidth="1"/>
    <col min="8968" max="8968" width="12.4140625" style="16" customWidth="1"/>
    <col min="8969" max="8969" width="11.58203125" style="16" customWidth="1"/>
    <col min="8970" max="8973" width="9.1640625" style="16"/>
    <col min="8974" max="8977" width="10.1640625" style="16" customWidth="1"/>
    <col min="8978" max="8981" width="9.1640625" style="16"/>
    <col min="8982" max="8982" width="17.1640625" style="16" customWidth="1"/>
    <col min="8983" max="8985" width="10.1640625" style="16" customWidth="1"/>
    <col min="8986" max="8990" width="9.1640625" style="16"/>
    <col min="8991" max="8991" width="10.83203125" style="16" customWidth="1"/>
    <col min="8992" max="8997" width="9.1640625" style="16"/>
    <col min="8998" max="8998" width="19" style="16" customWidth="1"/>
    <col min="8999" max="9005" width="9.1640625" style="16"/>
    <col min="9006" max="9006" width="18.1640625" style="16" customWidth="1"/>
    <col min="9007" max="9007" width="20" style="16" customWidth="1"/>
    <col min="9008" max="9009" width="9.1640625" style="16"/>
    <col min="9010" max="9011" width="12.1640625" style="16" customWidth="1"/>
    <col min="9012" max="9012" width="15.58203125" style="16" customWidth="1"/>
    <col min="9013" max="9023" width="9.1640625" style="16"/>
    <col min="9024" max="9024" width="10.25" style="16" customWidth="1"/>
    <col min="9025" max="9213" width="9.1640625" style="16"/>
    <col min="9214" max="9214" width="17.25" style="16" customWidth="1"/>
    <col min="9215" max="9215" width="10.1640625" style="16" customWidth="1"/>
    <col min="9216" max="9216" width="10.25" style="16" customWidth="1"/>
    <col min="9217" max="9217" width="10.1640625" style="16" customWidth="1"/>
    <col min="9218" max="9221" width="9.1640625" style="16"/>
    <col min="9222" max="9223" width="10.1640625" style="16" customWidth="1"/>
    <col min="9224" max="9224" width="12.4140625" style="16" customWidth="1"/>
    <col min="9225" max="9225" width="11.58203125" style="16" customWidth="1"/>
    <col min="9226" max="9229" width="9.1640625" style="16"/>
    <col min="9230" max="9233" width="10.1640625" style="16" customWidth="1"/>
    <col min="9234" max="9237" width="9.1640625" style="16"/>
    <col min="9238" max="9238" width="17.1640625" style="16" customWidth="1"/>
    <col min="9239" max="9241" width="10.1640625" style="16" customWidth="1"/>
    <col min="9242" max="9246" width="9.1640625" style="16"/>
    <col min="9247" max="9247" width="10.83203125" style="16" customWidth="1"/>
    <col min="9248" max="9253" width="9.1640625" style="16"/>
    <col min="9254" max="9254" width="19" style="16" customWidth="1"/>
    <col min="9255" max="9261" width="9.1640625" style="16"/>
    <col min="9262" max="9262" width="18.1640625" style="16" customWidth="1"/>
    <col min="9263" max="9263" width="20" style="16" customWidth="1"/>
    <col min="9264" max="9265" width="9.1640625" style="16"/>
    <col min="9266" max="9267" width="12.1640625" style="16" customWidth="1"/>
    <col min="9268" max="9268" width="15.58203125" style="16" customWidth="1"/>
    <col min="9269" max="9279" width="9.1640625" style="16"/>
    <col min="9280" max="9280" width="10.25" style="16" customWidth="1"/>
    <col min="9281" max="9469" width="9.1640625" style="16"/>
    <col min="9470" max="9470" width="17.25" style="16" customWidth="1"/>
    <col min="9471" max="9471" width="10.1640625" style="16" customWidth="1"/>
    <col min="9472" max="9472" width="10.25" style="16" customWidth="1"/>
    <col min="9473" max="9473" width="10.1640625" style="16" customWidth="1"/>
    <col min="9474" max="9477" width="9.1640625" style="16"/>
    <col min="9478" max="9479" width="10.1640625" style="16" customWidth="1"/>
    <col min="9480" max="9480" width="12.4140625" style="16" customWidth="1"/>
    <col min="9481" max="9481" width="11.58203125" style="16" customWidth="1"/>
    <col min="9482" max="9485" width="9.1640625" style="16"/>
    <col min="9486" max="9489" width="10.1640625" style="16" customWidth="1"/>
    <col min="9490" max="9493" width="9.1640625" style="16"/>
    <col min="9494" max="9494" width="17.1640625" style="16" customWidth="1"/>
    <col min="9495" max="9497" width="10.1640625" style="16" customWidth="1"/>
    <col min="9498" max="9502" width="9.1640625" style="16"/>
    <col min="9503" max="9503" width="10.83203125" style="16" customWidth="1"/>
    <col min="9504" max="9509" width="9.1640625" style="16"/>
    <col min="9510" max="9510" width="19" style="16" customWidth="1"/>
    <col min="9511" max="9517" width="9.1640625" style="16"/>
    <col min="9518" max="9518" width="18.1640625" style="16" customWidth="1"/>
    <col min="9519" max="9519" width="20" style="16" customWidth="1"/>
    <col min="9520" max="9521" width="9.1640625" style="16"/>
    <col min="9522" max="9523" width="12.1640625" style="16" customWidth="1"/>
    <col min="9524" max="9524" width="15.58203125" style="16" customWidth="1"/>
    <col min="9525" max="9535" width="9.1640625" style="16"/>
    <col min="9536" max="9536" width="10.25" style="16" customWidth="1"/>
    <col min="9537" max="9725" width="9.1640625" style="16"/>
    <col min="9726" max="9726" width="17.25" style="16" customWidth="1"/>
    <col min="9727" max="9727" width="10.1640625" style="16" customWidth="1"/>
    <col min="9728" max="9728" width="10.25" style="16" customWidth="1"/>
    <col min="9729" max="9729" width="10.1640625" style="16" customWidth="1"/>
    <col min="9730" max="9733" width="9.1640625" style="16"/>
    <col min="9734" max="9735" width="10.1640625" style="16" customWidth="1"/>
    <col min="9736" max="9736" width="12.4140625" style="16" customWidth="1"/>
    <col min="9737" max="9737" width="11.58203125" style="16" customWidth="1"/>
    <col min="9738" max="9741" width="9.1640625" style="16"/>
    <col min="9742" max="9745" width="10.1640625" style="16" customWidth="1"/>
    <col min="9746" max="9749" width="9.1640625" style="16"/>
    <col min="9750" max="9750" width="17.1640625" style="16" customWidth="1"/>
    <col min="9751" max="9753" width="10.1640625" style="16" customWidth="1"/>
    <col min="9754" max="9758" width="9.1640625" style="16"/>
    <col min="9759" max="9759" width="10.83203125" style="16" customWidth="1"/>
    <col min="9760" max="9765" width="9.1640625" style="16"/>
    <col min="9766" max="9766" width="19" style="16" customWidth="1"/>
    <col min="9767" max="9773" width="9.1640625" style="16"/>
    <col min="9774" max="9774" width="18.1640625" style="16" customWidth="1"/>
    <col min="9775" max="9775" width="20" style="16" customWidth="1"/>
    <col min="9776" max="9777" width="9.1640625" style="16"/>
    <col min="9778" max="9779" width="12.1640625" style="16" customWidth="1"/>
    <col min="9780" max="9780" width="15.58203125" style="16" customWidth="1"/>
    <col min="9781" max="9791" width="9.1640625" style="16"/>
    <col min="9792" max="9792" width="10.25" style="16" customWidth="1"/>
    <col min="9793" max="9981" width="9.1640625" style="16"/>
    <col min="9982" max="9982" width="17.25" style="16" customWidth="1"/>
    <col min="9983" max="9983" width="10.1640625" style="16" customWidth="1"/>
    <col min="9984" max="9984" width="10.25" style="16" customWidth="1"/>
    <col min="9985" max="9985" width="10.1640625" style="16" customWidth="1"/>
    <col min="9986" max="9989" width="9.1640625" style="16"/>
    <col min="9990" max="9991" width="10.1640625" style="16" customWidth="1"/>
    <col min="9992" max="9992" width="12.4140625" style="16" customWidth="1"/>
    <col min="9993" max="9993" width="11.58203125" style="16" customWidth="1"/>
    <col min="9994" max="9997" width="9.1640625" style="16"/>
    <col min="9998" max="10001" width="10.1640625" style="16" customWidth="1"/>
    <col min="10002" max="10005" width="9.1640625" style="16"/>
    <col min="10006" max="10006" width="17.1640625" style="16" customWidth="1"/>
    <col min="10007" max="10009" width="10.1640625" style="16" customWidth="1"/>
    <col min="10010" max="10014" width="9.1640625" style="16"/>
    <col min="10015" max="10015" width="10.83203125" style="16" customWidth="1"/>
    <col min="10016" max="10021" width="9.1640625" style="16"/>
    <col min="10022" max="10022" width="19" style="16" customWidth="1"/>
    <col min="10023" max="10029" width="9.1640625" style="16"/>
    <col min="10030" max="10030" width="18.1640625" style="16" customWidth="1"/>
    <col min="10031" max="10031" width="20" style="16" customWidth="1"/>
    <col min="10032" max="10033" width="9.1640625" style="16"/>
    <col min="10034" max="10035" width="12.1640625" style="16" customWidth="1"/>
    <col min="10036" max="10036" width="15.58203125" style="16" customWidth="1"/>
    <col min="10037" max="10047" width="9.1640625" style="16"/>
    <col min="10048" max="10048" width="10.25" style="16" customWidth="1"/>
    <col min="10049" max="10237" width="9.1640625" style="16"/>
    <col min="10238" max="10238" width="17.25" style="16" customWidth="1"/>
    <col min="10239" max="10239" width="10.1640625" style="16" customWidth="1"/>
    <col min="10240" max="10240" width="10.25" style="16" customWidth="1"/>
    <col min="10241" max="10241" width="10.1640625" style="16" customWidth="1"/>
    <col min="10242" max="10245" width="9.1640625" style="16"/>
    <col min="10246" max="10247" width="10.1640625" style="16" customWidth="1"/>
    <col min="10248" max="10248" width="12.4140625" style="16" customWidth="1"/>
    <col min="10249" max="10249" width="11.58203125" style="16" customWidth="1"/>
    <col min="10250" max="10253" width="9.1640625" style="16"/>
    <col min="10254" max="10257" width="10.1640625" style="16" customWidth="1"/>
    <col min="10258" max="10261" width="9.1640625" style="16"/>
    <col min="10262" max="10262" width="17.1640625" style="16" customWidth="1"/>
    <col min="10263" max="10265" width="10.1640625" style="16" customWidth="1"/>
    <col min="10266" max="10270" width="9.1640625" style="16"/>
    <col min="10271" max="10271" width="10.83203125" style="16" customWidth="1"/>
    <col min="10272" max="10277" width="9.1640625" style="16"/>
    <col min="10278" max="10278" width="19" style="16" customWidth="1"/>
    <col min="10279" max="10285" width="9.1640625" style="16"/>
    <col min="10286" max="10286" width="18.1640625" style="16" customWidth="1"/>
    <col min="10287" max="10287" width="20" style="16" customWidth="1"/>
    <col min="10288" max="10289" width="9.1640625" style="16"/>
    <col min="10290" max="10291" width="12.1640625" style="16" customWidth="1"/>
    <col min="10292" max="10292" width="15.58203125" style="16" customWidth="1"/>
    <col min="10293" max="10303" width="9.1640625" style="16"/>
    <col min="10304" max="10304" width="10.25" style="16" customWidth="1"/>
    <col min="10305" max="10493" width="9.1640625" style="16"/>
    <col min="10494" max="10494" width="17.25" style="16" customWidth="1"/>
    <col min="10495" max="10495" width="10.1640625" style="16" customWidth="1"/>
    <col min="10496" max="10496" width="10.25" style="16" customWidth="1"/>
    <col min="10497" max="10497" width="10.1640625" style="16" customWidth="1"/>
    <col min="10498" max="10501" width="9.1640625" style="16"/>
    <col min="10502" max="10503" width="10.1640625" style="16" customWidth="1"/>
    <col min="10504" max="10504" width="12.4140625" style="16" customWidth="1"/>
    <col min="10505" max="10505" width="11.58203125" style="16" customWidth="1"/>
    <col min="10506" max="10509" width="9.1640625" style="16"/>
    <col min="10510" max="10513" width="10.1640625" style="16" customWidth="1"/>
    <col min="10514" max="10517" width="9.1640625" style="16"/>
    <col min="10518" max="10518" width="17.1640625" style="16" customWidth="1"/>
    <col min="10519" max="10521" width="10.1640625" style="16" customWidth="1"/>
    <col min="10522" max="10526" width="9.1640625" style="16"/>
    <col min="10527" max="10527" width="10.83203125" style="16" customWidth="1"/>
    <col min="10528" max="10533" width="9.1640625" style="16"/>
    <col min="10534" max="10534" width="19" style="16" customWidth="1"/>
    <col min="10535" max="10541" width="9.1640625" style="16"/>
    <col min="10542" max="10542" width="18.1640625" style="16" customWidth="1"/>
    <col min="10543" max="10543" width="20" style="16" customWidth="1"/>
    <col min="10544" max="10545" width="9.1640625" style="16"/>
    <col min="10546" max="10547" width="12.1640625" style="16" customWidth="1"/>
    <col min="10548" max="10548" width="15.58203125" style="16" customWidth="1"/>
    <col min="10549" max="10559" width="9.1640625" style="16"/>
    <col min="10560" max="10560" width="10.25" style="16" customWidth="1"/>
    <col min="10561" max="10749" width="9.1640625" style="16"/>
    <col min="10750" max="10750" width="17.25" style="16" customWidth="1"/>
    <col min="10751" max="10751" width="10.1640625" style="16" customWidth="1"/>
    <col min="10752" max="10752" width="10.25" style="16" customWidth="1"/>
    <col min="10753" max="10753" width="10.1640625" style="16" customWidth="1"/>
    <col min="10754" max="10757" width="9.1640625" style="16"/>
    <col min="10758" max="10759" width="10.1640625" style="16" customWidth="1"/>
    <col min="10760" max="10760" width="12.4140625" style="16" customWidth="1"/>
    <col min="10761" max="10761" width="11.58203125" style="16" customWidth="1"/>
    <col min="10762" max="10765" width="9.1640625" style="16"/>
    <col min="10766" max="10769" width="10.1640625" style="16" customWidth="1"/>
    <col min="10770" max="10773" width="9.1640625" style="16"/>
    <col min="10774" max="10774" width="17.1640625" style="16" customWidth="1"/>
    <col min="10775" max="10777" width="10.1640625" style="16" customWidth="1"/>
    <col min="10778" max="10782" width="9.1640625" style="16"/>
    <col min="10783" max="10783" width="10.83203125" style="16" customWidth="1"/>
    <col min="10784" max="10789" width="9.1640625" style="16"/>
    <col min="10790" max="10790" width="19" style="16" customWidth="1"/>
    <col min="10791" max="10797" width="9.1640625" style="16"/>
    <col min="10798" max="10798" width="18.1640625" style="16" customWidth="1"/>
    <col min="10799" max="10799" width="20" style="16" customWidth="1"/>
    <col min="10800" max="10801" width="9.1640625" style="16"/>
    <col min="10802" max="10803" width="12.1640625" style="16" customWidth="1"/>
    <col min="10804" max="10804" width="15.58203125" style="16" customWidth="1"/>
    <col min="10805" max="10815" width="9.1640625" style="16"/>
    <col min="10816" max="10816" width="10.25" style="16" customWidth="1"/>
    <col min="10817" max="11005" width="9.1640625" style="16"/>
    <col min="11006" max="11006" width="17.25" style="16" customWidth="1"/>
    <col min="11007" max="11007" width="10.1640625" style="16" customWidth="1"/>
    <col min="11008" max="11008" width="10.25" style="16" customWidth="1"/>
    <col min="11009" max="11009" width="10.1640625" style="16" customWidth="1"/>
    <col min="11010" max="11013" width="9.1640625" style="16"/>
    <col min="11014" max="11015" width="10.1640625" style="16" customWidth="1"/>
    <col min="11016" max="11016" width="12.4140625" style="16" customWidth="1"/>
    <col min="11017" max="11017" width="11.58203125" style="16" customWidth="1"/>
    <col min="11018" max="11021" width="9.1640625" style="16"/>
    <col min="11022" max="11025" width="10.1640625" style="16" customWidth="1"/>
    <col min="11026" max="11029" width="9.1640625" style="16"/>
    <col min="11030" max="11030" width="17.1640625" style="16" customWidth="1"/>
    <col min="11031" max="11033" width="10.1640625" style="16" customWidth="1"/>
    <col min="11034" max="11038" width="9.1640625" style="16"/>
    <col min="11039" max="11039" width="10.83203125" style="16" customWidth="1"/>
    <col min="11040" max="11045" width="9.1640625" style="16"/>
    <col min="11046" max="11046" width="19" style="16" customWidth="1"/>
    <col min="11047" max="11053" width="9.1640625" style="16"/>
    <col min="11054" max="11054" width="18.1640625" style="16" customWidth="1"/>
    <col min="11055" max="11055" width="20" style="16" customWidth="1"/>
    <col min="11056" max="11057" width="9.1640625" style="16"/>
    <col min="11058" max="11059" width="12.1640625" style="16" customWidth="1"/>
    <col min="11060" max="11060" width="15.58203125" style="16" customWidth="1"/>
    <col min="11061" max="11071" width="9.1640625" style="16"/>
    <col min="11072" max="11072" width="10.25" style="16" customWidth="1"/>
    <col min="11073" max="11261" width="9.1640625" style="16"/>
    <col min="11262" max="11262" width="17.25" style="16" customWidth="1"/>
    <col min="11263" max="11263" width="10.1640625" style="16" customWidth="1"/>
    <col min="11264" max="11264" width="10.25" style="16" customWidth="1"/>
    <col min="11265" max="11265" width="10.1640625" style="16" customWidth="1"/>
    <col min="11266" max="11269" width="9.1640625" style="16"/>
    <col min="11270" max="11271" width="10.1640625" style="16" customWidth="1"/>
    <col min="11272" max="11272" width="12.4140625" style="16" customWidth="1"/>
    <col min="11273" max="11273" width="11.58203125" style="16" customWidth="1"/>
    <col min="11274" max="11277" width="9.1640625" style="16"/>
    <col min="11278" max="11281" width="10.1640625" style="16" customWidth="1"/>
    <col min="11282" max="11285" width="9.1640625" style="16"/>
    <col min="11286" max="11286" width="17.1640625" style="16" customWidth="1"/>
    <col min="11287" max="11289" width="10.1640625" style="16" customWidth="1"/>
    <col min="11290" max="11294" width="9.1640625" style="16"/>
    <col min="11295" max="11295" width="10.83203125" style="16" customWidth="1"/>
    <col min="11296" max="11301" width="9.1640625" style="16"/>
    <col min="11302" max="11302" width="19" style="16" customWidth="1"/>
    <col min="11303" max="11309" width="9.1640625" style="16"/>
    <col min="11310" max="11310" width="18.1640625" style="16" customWidth="1"/>
    <col min="11311" max="11311" width="20" style="16" customWidth="1"/>
    <col min="11312" max="11313" width="9.1640625" style="16"/>
    <col min="11314" max="11315" width="12.1640625" style="16" customWidth="1"/>
    <col min="11316" max="11316" width="15.58203125" style="16" customWidth="1"/>
    <col min="11317" max="11327" width="9.1640625" style="16"/>
    <col min="11328" max="11328" width="10.25" style="16" customWidth="1"/>
    <col min="11329" max="11517" width="9.1640625" style="16"/>
    <col min="11518" max="11518" width="17.25" style="16" customWidth="1"/>
    <col min="11519" max="11519" width="10.1640625" style="16" customWidth="1"/>
    <col min="11520" max="11520" width="10.25" style="16" customWidth="1"/>
    <col min="11521" max="11521" width="10.1640625" style="16" customWidth="1"/>
    <col min="11522" max="11525" width="9.1640625" style="16"/>
    <col min="11526" max="11527" width="10.1640625" style="16" customWidth="1"/>
    <col min="11528" max="11528" width="12.4140625" style="16" customWidth="1"/>
    <col min="11529" max="11529" width="11.58203125" style="16" customWidth="1"/>
    <col min="11530" max="11533" width="9.1640625" style="16"/>
    <col min="11534" max="11537" width="10.1640625" style="16" customWidth="1"/>
    <col min="11538" max="11541" width="9.1640625" style="16"/>
    <col min="11542" max="11542" width="17.1640625" style="16" customWidth="1"/>
    <col min="11543" max="11545" width="10.1640625" style="16" customWidth="1"/>
    <col min="11546" max="11550" width="9.1640625" style="16"/>
    <col min="11551" max="11551" width="10.83203125" style="16" customWidth="1"/>
    <col min="11552" max="11557" width="9.1640625" style="16"/>
    <col min="11558" max="11558" width="19" style="16" customWidth="1"/>
    <col min="11559" max="11565" width="9.1640625" style="16"/>
    <col min="11566" max="11566" width="18.1640625" style="16" customWidth="1"/>
    <col min="11567" max="11567" width="20" style="16" customWidth="1"/>
    <col min="11568" max="11569" width="9.1640625" style="16"/>
    <col min="11570" max="11571" width="12.1640625" style="16" customWidth="1"/>
    <col min="11572" max="11572" width="15.58203125" style="16" customWidth="1"/>
    <col min="11573" max="11583" width="9.1640625" style="16"/>
    <col min="11584" max="11584" width="10.25" style="16" customWidth="1"/>
    <col min="11585" max="11773" width="9.1640625" style="16"/>
    <col min="11774" max="11774" width="17.25" style="16" customWidth="1"/>
    <col min="11775" max="11775" width="10.1640625" style="16" customWidth="1"/>
    <col min="11776" max="11776" width="10.25" style="16" customWidth="1"/>
    <col min="11777" max="11777" width="10.1640625" style="16" customWidth="1"/>
    <col min="11778" max="11781" width="9.1640625" style="16"/>
    <col min="11782" max="11783" width="10.1640625" style="16" customWidth="1"/>
    <col min="11784" max="11784" width="12.4140625" style="16" customWidth="1"/>
    <col min="11785" max="11785" width="11.58203125" style="16" customWidth="1"/>
    <col min="11786" max="11789" width="9.1640625" style="16"/>
    <col min="11790" max="11793" width="10.1640625" style="16" customWidth="1"/>
    <col min="11794" max="11797" width="9.1640625" style="16"/>
    <col min="11798" max="11798" width="17.1640625" style="16" customWidth="1"/>
    <col min="11799" max="11801" width="10.1640625" style="16" customWidth="1"/>
    <col min="11802" max="11806" width="9.1640625" style="16"/>
    <col min="11807" max="11807" width="10.83203125" style="16" customWidth="1"/>
    <col min="11808" max="11813" width="9.1640625" style="16"/>
    <col min="11814" max="11814" width="19" style="16" customWidth="1"/>
    <col min="11815" max="11821" width="9.1640625" style="16"/>
    <col min="11822" max="11822" width="18.1640625" style="16" customWidth="1"/>
    <col min="11823" max="11823" width="20" style="16" customWidth="1"/>
    <col min="11824" max="11825" width="9.1640625" style="16"/>
    <col min="11826" max="11827" width="12.1640625" style="16" customWidth="1"/>
    <col min="11828" max="11828" width="15.58203125" style="16" customWidth="1"/>
    <col min="11829" max="11839" width="9.1640625" style="16"/>
    <col min="11840" max="11840" width="10.25" style="16" customWidth="1"/>
    <col min="11841" max="12029" width="9.1640625" style="16"/>
    <col min="12030" max="12030" width="17.25" style="16" customWidth="1"/>
    <col min="12031" max="12031" width="10.1640625" style="16" customWidth="1"/>
    <col min="12032" max="12032" width="10.25" style="16" customWidth="1"/>
    <col min="12033" max="12033" width="10.1640625" style="16" customWidth="1"/>
    <col min="12034" max="12037" width="9.1640625" style="16"/>
    <col min="12038" max="12039" width="10.1640625" style="16" customWidth="1"/>
    <col min="12040" max="12040" width="12.4140625" style="16" customWidth="1"/>
    <col min="12041" max="12041" width="11.58203125" style="16" customWidth="1"/>
    <col min="12042" max="12045" width="9.1640625" style="16"/>
    <col min="12046" max="12049" width="10.1640625" style="16" customWidth="1"/>
    <col min="12050" max="12053" width="9.1640625" style="16"/>
    <col min="12054" max="12054" width="17.1640625" style="16" customWidth="1"/>
    <col min="12055" max="12057" width="10.1640625" style="16" customWidth="1"/>
    <col min="12058" max="12062" width="9.1640625" style="16"/>
    <col min="12063" max="12063" width="10.83203125" style="16" customWidth="1"/>
    <col min="12064" max="12069" width="9.1640625" style="16"/>
    <col min="12070" max="12070" width="19" style="16" customWidth="1"/>
    <col min="12071" max="12077" width="9.1640625" style="16"/>
    <col min="12078" max="12078" width="18.1640625" style="16" customWidth="1"/>
    <col min="12079" max="12079" width="20" style="16" customWidth="1"/>
    <col min="12080" max="12081" width="9.1640625" style="16"/>
    <col min="12082" max="12083" width="12.1640625" style="16" customWidth="1"/>
    <col min="12084" max="12084" width="15.58203125" style="16" customWidth="1"/>
    <col min="12085" max="12095" width="9.1640625" style="16"/>
    <col min="12096" max="12096" width="10.25" style="16" customWidth="1"/>
    <col min="12097" max="12285" width="9.1640625" style="16"/>
    <col min="12286" max="12286" width="17.25" style="16" customWidth="1"/>
    <col min="12287" max="12287" width="10.1640625" style="16" customWidth="1"/>
    <col min="12288" max="12288" width="10.25" style="16" customWidth="1"/>
    <col min="12289" max="12289" width="10.1640625" style="16" customWidth="1"/>
    <col min="12290" max="12293" width="9.1640625" style="16"/>
    <col min="12294" max="12295" width="10.1640625" style="16" customWidth="1"/>
    <col min="12296" max="12296" width="12.4140625" style="16" customWidth="1"/>
    <col min="12297" max="12297" width="11.58203125" style="16" customWidth="1"/>
    <col min="12298" max="12301" width="9.1640625" style="16"/>
    <col min="12302" max="12305" width="10.1640625" style="16" customWidth="1"/>
    <col min="12306" max="12309" width="9.1640625" style="16"/>
    <col min="12310" max="12310" width="17.1640625" style="16" customWidth="1"/>
    <col min="12311" max="12313" width="10.1640625" style="16" customWidth="1"/>
    <col min="12314" max="12318" width="9.1640625" style="16"/>
    <col min="12319" max="12319" width="10.83203125" style="16" customWidth="1"/>
    <col min="12320" max="12325" width="9.1640625" style="16"/>
    <col min="12326" max="12326" width="19" style="16" customWidth="1"/>
    <col min="12327" max="12333" width="9.1640625" style="16"/>
    <col min="12334" max="12334" width="18.1640625" style="16" customWidth="1"/>
    <col min="12335" max="12335" width="20" style="16" customWidth="1"/>
    <col min="12336" max="12337" width="9.1640625" style="16"/>
    <col min="12338" max="12339" width="12.1640625" style="16" customWidth="1"/>
    <col min="12340" max="12340" width="15.58203125" style="16" customWidth="1"/>
    <col min="12341" max="12351" width="9.1640625" style="16"/>
    <col min="12352" max="12352" width="10.25" style="16" customWidth="1"/>
    <col min="12353" max="12541" width="9.1640625" style="16"/>
    <col min="12542" max="12542" width="17.25" style="16" customWidth="1"/>
    <col min="12543" max="12543" width="10.1640625" style="16" customWidth="1"/>
    <col min="12544" max="12544" width="10.25" style="16" customWidth="1"/>
    <col min="12545" max="12545" width="10.1640625" style="16" customWidth="1"/>
    <col min="12546" max="12549" width="9.1640625" style="16"/>
    <col min="12550" max="12551" width="10.1640625" style="16" customWidth="1"/>
    <col min="12552" max="12552" width="12.4140625" style="16" customWidth="1"/>
    <col min="12553" max="12553" width="11.58203125" style="16" customWidth="1"/>
    <col min="12554" max="12557" width="9.1640625" style="16"/>
    <col min="12558" max="12561" width="10.1640625" style="16" customWidth="1"/>
    <col min="12562" max="12565" width="9.1640625" style="16"/>
    <col min="12566" max="12566" width="17.1640625" style="16" customWidth="1"/>
    <col min="12567" max="12569" width="10.1640625" style="16" customWidth="1"/>
    <col min="12570" max="12574" width="9.1640625" style="16"/>
    <col min="12575" max="12575" width="10.83203125" style="16" customWidth="1"/>
    <col min="12576" max="12581" width="9.1640625" style="16"/>
    <col min="12582" max="12582" width="19" style="16" customWidth="1"/>
    <col min="12583" max="12589" width="9.1640625" style="16"/>
    <col min="12590" max="12590" width="18.1640625" style="16" customWidth="1"/>
    <col min="12591" max="12591" width="20" style="16" customWidth="1"/>
    <col min="12592" max="12593" width="9.1640625" style="16"/>
    <col min="12594" max="12595" width="12.1640625" style="16" customWidth="1"/>
    <col min="12596" max="12596" width="15.58203125" style="16" customWidth="1"/>
    <col min="12597" max="12607" width="9.1640625" style="16"/>
    <col min="12608" max="12608" width="10.25" style="16" customWidth="1"/>
    <col min="12609" max="12797" width="9.1640625" style="16"/>
    <col min="12798" max="12798" width="17.25" style="16" customWidth="1"/>
    <col min="12799" max="12799" width="10.1640625" style="16" customWidth="1"/>
    <col min="12800" max="12800" width="10.25" style="16" customWidth="1"/>
    <col min="12801" max="12801" width="10.1640625" style="16" customWidth="1"/>
    <col min="12802" max="12805" width="9.1640625" style="16"/>
    <col min="12806" max="12807" width="10.1640625" style="16" customWidth="1"/>
    <col min="12808" max="12808" width="12.4140625" style="16" customWidth="1"/>
    <col min="12809" max="12809" width="11.58203125" style="16" customWidth="1"/>
    <col min="12810" max="12813" width="9.1640625" style="16"/>
    <col min="12814" max="12817" width="10.1640625" style="16" customWidth="1"/>
    <col min="12818" max="12821" width="9.1640625" style="16"/>
    <col min="12822" max="12822" width="17.1640625" style="16" customWidth="1"/>
    <col min="12823" max="12825" width="10.1640625" style="16" customWidth="1"/>
    <col min="12826" max="12830" width="9.1640625" style="16"/>
    <col min="12831" max="12831" width="10.83203125" style="16" customWidth="1"/>
    <col min="12832" max="12837" width="9.1640625" style="16"/>
    <col min="12838" max="12838" width="19" style="16" customWidth="1"/>
    <col min="12839" max="12845" width="9.1640625" style="16"/>
    <col min="12846" max="12846" width="18.1640625" style="16" customWidth="1"/>
    <col min="12847" max="12847" width="20" style="16" customWidth="1"/>
    <col min="12848" max="12849" width="9.1640625" style="16"/>
    <col min="12850" max="12851" width="12.1640625" style="16" customWidth="1"/>
    <col min="12852" max="12852" width="15.58203125" style="16" customWidth="1"/>
    <col min="12853" max="12863" width="9.1640625" style="16"/>
    <col min="12864" max="12864" width="10.25" style="16" customWidth="1"/>
    <col min="12865" max="13053" width="9.1640625" style="16"/>
    <col min="13054" max="13054" width="17.25" style="16" customWidth="1"/>
    <col min="13055" max="13055" width="10.1640625" style="16" customWidth="1"/>
    <col min="13056" max="13056" width="10.25" style="16" customWidth="1"/>
    <col min="13057" max="13057" width="10.1640625" style="16" customWidth="1"/>
    <col min="13058" max="13061" width="9.1640625" style="16"/>
    <col min="13062" max="13063" width="10.1640625" style="16" customWidth="1"/>
    <col min="13064" max="13064" width="12.4140625" style="16" customWidth="1"/>
    <col min="13065" max="13065" width="11.58203125" style="16" customWidth="1"/>
    <col min="13066" max="13069" width="9.1640625" style="16"/>
    <col min="13070" max="13073" width="10.1640625" style="16" customWidth="1"/>
    <col min="13074" max="13077" width="9.1640625" style="16"/>
    <col min="13078" max="13078" width="17.1640625" style="16" customWidth="1"/>
    <col min="13079" max="13081" width="10.1640625" style="16" customWidth="1"/>
    <col min="13082" max="13086" width="9.1640625" style="16"/>
    <col min="13087" max="13087" width="10.83203125" style="16" customWidth="1"/>
    <col min="13088" max="13093" width="9.1640625" style="16"/>
    <col min="13094" max="13094" width="19" style="16" customWidth="1"/>
    <col min="13095" max="13101" width="9.1640625" style="16"/>
    <col min="13102" max="13102" width="18.1640625" style="16" customWidth="1"/>
    <col min="13103" max="13103" width="20" style="16" customWidth="1"/>
    <col min="13104" max="13105" width="9.1640625" style="16"/>
    <col min="13106" max="13107" width="12.1640625" style="16" customWidth="1"/>
    <col min="13108" max="13108" width="15.58203125" style="16" customWidth="1"/>
    <col min="13109" max="13119" width="9.1640625" style="16"/>
    <col min="13120" max="13120" width="10.25" style="16" customWidth="1"/>
    <col min="13121" max="13309" width="9.1640625" style="16"/>
    <col min="13310" max="13310" width="17.25" style="16" customWidth="1"/>
    <col min="13311" max="13311" width="10.1640625" style="16" customWidth="1"/>
    <col min="13312" max="13312" width="10.25" style="16" customWidth="1"/>
    <col min="13313" max="13313" width="10.1640625" style="16" customWidth="1"/>
    <col min="13314" max="13317" width="9.1640625" style="16"/>
    <col min="13318" max="13319" width="10.1640625" style="16" customWidth="1"/>
    <col min="13320" max="13320" width="12.4140625" style="16" customWidth="1"/>
    <col min="13321" max="13321" width="11.58203125" style="16" customWidth="1"/>
    <col min="13322" max="13325" width="9.1640625" style="16"/>
    <col min="13326" max="13329" width="10.1640625" style="16" customWidth="1"/>
    <col min="13330" max="13333" width="9.1640625" style="16"/>
    <col min="13334" max="13334" width="17.1640625" style="16" customWidth="1"/>
    <col min="13335" max="13337" width="10.1640625" style="16" customWidth="1"/>
    <col min="13338" max="13342" width="9.1640625" style="16"/>
    <col min="13343" max="13343" width="10.83203125" style="16" customWidth="1"/>
    <col min="13344" max="13349" width="9.1640625" style="16"/>
    <col min="13350" max="13350" width="19" style="16" customWidth="1"/>
    <col min="13351" max="13357" width="9.1640625" style="16"/>
    <col min="13358" max="13358" width="18.1640625" style="16" customWidth="1"/>
    <col min="13359" max="13359" width="20" style="16" customWidth="1"/>
    <col min="13360" max="13361" width="9.1640625" style="16"/>
    <col min="13362" max="13363" width="12.1640625" style="16" customWidth="1"/>
    <col min="13364" max="13364" width="15.58203125" style="16" customWidth="1"/>
    <col min="13365" max="13375" width="9.1640625" style="16"/>
    <col min="13376" max="13376" width="10.25" style="16" customWidth="1"/>
    <col min="13377" max="13565" width="9.1640625" style="16"/>
    <col min="13566" max="13566" width="17.25" style="16" customWidth="1"/>
    <col min="13567" max="13567" width="10.1640625" style="16" customWidth="1"/>
    <col min="13568" max="13568" width="10.25" style="16" customWidth="1"/>
    <col min="13569" max="13569" width="10.1640625" style="16" customWidth="1"/>
    <col min="13570" max="13573" width="9.1640625" style="16"/>
    <col min="13574" max="13575" width="10.1640625" style="16" customWidth="1"/>
    <col min="13576" max="13576" width="12.4140625" style="16" customWidth="1"/>
    <col min="13577" max="13577" width="11.58203125" style="16" customWidth="1"/>
    <col min="13578" max="13581" width="9.1640625" style="16"/>
    <col min="13582" max="13585" width="10.1640625" style="16" customWidth="1"/>
    <col min="13586" max="13589" width="9.1640625" style="16"/>
    <col min="13590" max="13590" width="17.1640625" style="16" customWidth="1"/>
    <col min="13591" max="13593" width="10.1640625" style="16" customWidth="1"/>
    <col min="13594" max="13598" width="9.1640625" style="16"/>
    <col min="13599" max="13599" width="10.83203125" style="16" customWidth="1"/>
    <col min="13600" max="13605" width="9.1640625" style="16"/>
    <col min="13606" max="13606" width="19" style="16" customWidth="1"/>
    <col min="13607" max="13613" width="9.1640625" style="16"/>
    <col min="13614" max="13614" width="18.1640625" style="16" customWidth="1"/>
    <col min="13615" max="13615" width="20" style="16" customWidth="1"/>
    <col min="13616" max="13617" width="9.1640625" style="16"/>
    <col min="13618" max="13619" width="12.1640625" style="16" customWidth="1"/>
    <col min="13620" max="13620" width="15.58203125" style="16" customWidth="1"/>
    <col min="13621" max="13631" width="9.1640625" style="16"/>
    <col min="13632" max="13632" width="10.25" style="16" customWidth="1"/>
    <col min="13633" max="13821" width="9.1640625" style="16"/>
    <col min="13822" max="13822" width="17.25" style="16" customWidth="1"/>
    <col min="13823" max="13823" width="10.1640625" style="16" customWidth="1"/>
    <col min="13824" max="13824" width="10.25" style="16" customWidth="1"/>
    <col min="13825" max="13825" width="10.1640625" style="16" customWidth="1"/>
    <col min="13826" max="13829" width="9.1640625" style="16"/>
    <col min="13830" max="13831" width="10.1640625" style="16" customWidth="1"/>
    <col min="13832" max="13832" width="12.4140625" style="16" customWidth="1"/>
    <col min="13833" max="13833" width="11.58203125" style="16" customWidth="1"/>
    <col min="13834" max="13837" width="9.1640625" style="16"/>
    <col min="13838" max="13841" width="10.1640625" style="16" customWidth="1"/>
    <col min="13842" max="13845" width="9.1640625" style="16"/>
    <col min="13846" max="13846" width="17.1640625" style="16" customWidth="1"/>
    <col min="13847" max="13849" width="10.1640625" style="16" customWidth="1"/>
    <col min="13850" max="13854" width="9.1640625" style="16"/>
    <col min="13855" max="13855" width="10.83203125" style="16" customWidth="1"/>
    <col min="13856" max="13861" width="9.1640625" style="16"/>
    <col min="13862" max="13862" width="19" style="16" customWidth="1"/>
    <col min="13863" max="13869" width="9.1640625" style="16"/>
    <col min="13870" max="13870" width="18.1640625" style="16" customWidth="1"/>
    <col min="13871" max="13871" width="20" style="16" customWidth="1"/>
    <col min="13872" max="13873" width="9.1640625" style="16"/>
    <col min="13874" max="13875" width="12.1640625" style="16" customWidth="1"/>
    <col min="13876" max="13876" width="15.58203125" style="16" customWidth="1"/>
    <col min="13877" max="13887" width="9.1640625" style="16"/>
    <col min="13888" max="13888" width="10.25" style="16" customWidth="1"/>
    <col min="13889" max="14077" width="9.1640625" style="16"/>
    <col min="14078" max="14078" width="17.25" style="16" customWidth="1"/>
    <col min="14079" max="14079" width="10.1640625" style="16" customWidth="1"/>
    <col min="14080" max="14080" width="10.25" style="16" customWidth="1"/>
    <col min="14081" max="14081" width="10.1640625" style="16" customWidth="1"/>
    <col min="14082" max="14085" width="9.1640625" style="16"/>
    <col min="14086" max="14087" width="10.1640625" style="16" customWidth="1"/>
    <col min="14088" max="14088" width="12.4140625" style="16" customWidth="1"/>
    <col min="14089" max="14089" width="11.58203125" style="16" customWidth="1"/>
    <col min="14090" max="14093" width="9.1640625" style="16"/>
    <col min="14094" max="14097" width="10.1640625" style="16" customWidth="1"/>
    <col min="14098" max="14101" width="9.1640625" style="16"/>
    <col min="14102" max="14102" width="17.1640625" style="16" customWidth="1"/>
    <col min="14103" max="14105" width="10.1640625" style="16" customWidth="1"/>
    <col min="14106" max="14110" width="9.1640625" style="16"/>
    <col min="14111" max="14111" width="10.83203125" style="16" customWidth="1"/>
    <col min="14112" max="14117" width="9.1640625" style="16"/>
    <col min="14118" max="14118" width="19" style="16" customWidth="1"/>
    <col min="14119" max="14125" width="9.1640625" style="16"/>
    <col min="14126" max="14126" width="18.1640625" style="16" customWidth="1"/>
    <col min="14127" max="14127" width="20" style="16" customWidth="1"/>
    <col min="14128" max="14129" width="9.1640625" style="16"/>
    <col min="14130" max="14131" width="12.1640625" style="16" customWidth="1"/>
    <col min="14132" max="14132" width="15.58203125" style="16" customWidth="1"/>
    <col min="14133" max="14143" width="9.1640625" style="16"/>
    <col min="14144" max="14144" width="10.25" style="16" customWidth="1"/>
    <col min="14145" max="14333" width="9.1640625" style="16"/>
    <col min="14334" max="14334" width="17.25" style="16" customWidth="1"/>
    <col min="14335" max="14335" width="10.1640625" style="16" customWidth="1"/>
    <col min="14336" max="14336" width="10.25" style="16" customWidth="1"/>
    <col min="14337" max="14337" width="10.1640625" style="16" customWidth="1"/>
    <col min="14338" max="14341" width="9.1640625" style="16"/>
    <col min="14342" max="14343" width="10.1640625" style="16" customWidth="1"/>
    <col min="14344" max="14344" width="12.4140625" style="16" customWidth="1"/>
    <col min="14345" max="14345" width="11.58203125" style="16" customWidth="1"/>
    <col min="14346" max="14349" width="9.1640625" style="16"/>
    <col min="14350" max="14353" width="10.1640625" style="16" customWidth="1"/>
    <col min="14354" max="14357" width="9.1640625" style="16"/>
    <col min="14358" max="14358" width="17.1640625" style="16" customWidth="1"/>
    <col min="14359" max="14361" width="10.1640625" style="16" customWidth="1"/>
    <col min="14362" max="14366" width="9.1640625" style="16"/>
    <col min="14367" max="14367" width="10.83203125" style="16" customWidth="1"/>
    <col min="14368" max="14373" width="9.1640625" style="16"/>
    <col min="14374" max="14374" width="19" style="16" customWidth="1"/>
    <col min="14375" max="14381" width="9.1640625" style="16"/>
    <col min="14382" max="14382" width="18.1640625" style="16" customWidth="1"/>
    <col min="14383" max="14383" width="20" style="16" customWidth="1"/>
    <col min="14384" max="14385" width="9.1640625" style="16"/>
    <col min="14386" max="14387" width="12.1640625" style="16" customWidth="1"/>
    <col min="14388" max="14388" width="15.58203125" style="16" customWidth="1"/>
    <col min="14389" max="14399" width="9.1640625" style="16"/>
    <col min="14400" max="14400" width="10.25" style="16" customWidth="1"/>
    <col min="14401" max="14589" width="9.1640625" style="16"/>
    <col min="14590" max="14590" width="17.25" style="16" customWidth="1"/>
    <col min="14591" max="14591" width="10.1640625" style="16" customWidth="1"/>
    <col min="14592" max="14592" width="10.25" style="16" customWidth="1"/>
    <col min="14593" max="14593" width="10.1640625" style="16" customWidth="1"/>
    <col min="14594" max="14597" width="9.1640625" style="16"/>
    <col min="14598" max="14599" width="10.1640625" style="16" customWidth="1"/>
    <col min="14600" max="14600" width="12.4140625" style="16" customWidth="1"/>
    <col min="14601" max="14601" width="11.58203125" style="16" customWidth="1"/>
    <col min="14602" max="14605" width="9.1640625" style="16"/>
    <col min="14606" max="14609" width="10.1640625" style="16" customWidth="1"/>
    <col min="14610" max="14613" width="9.1640625" style="16"/>
    <col min="14614" max="14614" width="17.1640625" style="16" customWidth="1"/>
    <col min="14615" max="14617" width="10.1640625" style="16" customWidth="1"/>
    <col min="14618" max="14622" width="9.1640625" style="16"/>
    <col min="14623" max="14623" width="10.83203125" style="16" customWidth="1"/>
    <col min="14624" max="14629" width="9.1640625" style="16"/>
    <col min="14630" max="14630" width="19" style="16" customWidth="1"/>
    <col min="14631" max="14637" width="9.1640625" style="16"/>
    <col min="14638" max="14638" width="18.1640625" style="16" customWidth="1"/>
    <col min="14639" max="14639" width="20" style="16" customWidth="1"/>
    <col min="14640" max="14641" width="9.1640625" style="16"/>
    <col min="14642" max="14643" width="12.1640625" style="16" customWidth="1"/>
    <col min="14644" max="14644" width="15.58203125" style="16" customWidth="1"/>
    <col min="14645" max="14655" width="9.1640625" style="16"/>
    <col min="14656" max="14656" width="10.25" style="16" customWidth="1"/>
    <col min="14657" max="14845" width="9.1640625" style="16"/>
    <col min="14846" max="14846" width="17.25" style="16" customWidth="1"/>
    <col min="14847" max="14847" width="10.1640625" style="16" customWidth="1"/>
    <col min="14848" max="14848" width="10.25" style="16" customWidth="1"/>
    <col min="14849" max="14849" width="10.1640625" style="16" customWidth="1"/>
    <col min="14850" max="14853" width="9.1640625" style="16"/>
    <col min="14854" max="14855" width="10.1640625" style="16" customWidth="1"/>
    <col min="14856" max="14856" width="12.4140625" style="16" customWidth="1"/>
    <col min="14857" max="14857" width="11.58203125" style="16" customWidth="1"/>
    <col min="14858" max="14861" width="9.1640625" style="16"/>
    <col min="14862" max="14865" width="10.1640625" style="16" customWidth="1"/>
    <col min="14866" max="14869" width="9.1640625" style="16"/>
    <col min="14870" max="14870" width="17.1640625" style="16" customWidth="1"/>
    <col min="14871" max="14873" width="10.1640625" style="16" customWidth="1"/>
    <col min="14874" max="14878" width="9.1640625" style="16"/>
    <col min="14879" max="14879" width="10.83203125" style="16" customWidth="1"/>
    <col min="14880" max="14885" width="9.1640625" style="16"/>
    <col min="14886" max="14886" width="19" style="16" customWidth="1"/>
    <col min="14887" max="14893" width="9.1640625" style="16"/>
    <col min="14894" max="14894" width="18.1640625" style="16" customWidth="1"/>
    <col min="14895" max="14895" width="20" style="16" customWidth="1"/>
    <col min="14896" max="14897" width="9.1640625" style="16"/>
    <col min="14898" max="14899" width="12.1640625" style="16" customWidth="1"/>
    <col min="14900" max="14900" width="15.58203125" style="16" customWidth="1"/>
    <col min="14901" max="14911" width="9.1640625" style="16"/>
    <col min="14912" max="14912" width="10.25" style="16" customWidth="1"/>
    <col min="14913" max="15101" width="9.1640625" style="16"/>
    <col min="15102" max="15102" width="17.25" style="16" customWidth="1"/>
    <col min="15103" max="15103" width="10.1640625" style="16" customWidth="1"/>
    <col min="15104" max="15104" width="10.25" style="16" customWidth="1"/>
    <col min="15105" max="15105" width="10.1640625" style="16" customWidth="1"/>
    <col min="15106" max="15109" width="9.1640625" style="16"/>
    <col min="15110" max="15111" width="10.1640625" style="16" customWidth="1"/>
    <col min="15112" max="15112" width="12.4140625" style="16" customWidth="1"/>
    <col min="15113" max="15113" width="11.58203125" style="16" customWidth="1"/>
    <col min="15114" max="15117" width="9.1640625" style="16"/>
    <col min="15118" max="15121" width="10.1640625" style="16" customWidth="1"/>
    <col min="15122" max="15125" width="9.1640625" style="16"/>
    <col min="15126" max="15126" width="17.1640625" style="16" customWidth="1"/>
    <col min="15127" max="15129" width="10.1640625" style="16" customWidth="1"/>
    <col min="15130" max="15134" width="9.1640625" style="16"/>
    <col min="15135" max="15135" width="10.83203125" style="16" customWidth="1"/>
    <col min="15136" max="15141" width="9.1640625" style="16"/>
    <col min="15142" max="15142" width="19" style="16" customWidth="1"/>
    <col min="15143" max="15149" width="9.1640625" style="16"/>
    <col min="15150" max="15150" width="18.1640625" style="16" customWidth="1"/>
    <col min="15151" max="15151" width="20" style="16" customWidth="1"/>
    <col min="15152" max="15153" width="9.1640625" style="16"/>
    <col min="15154" max="15155" width="12.1640625" style="16" customWidth="1"/>
    <col min="15156" max="15156" width="15.58203125" style="16" customWidth="1"/>
    <col min="15157" max="15167" width="9.1640625" style="16"/>
    <col min="15168" max="15168" width="10.25" style="16" customWidth="1"/>
    <col min="15169" max="15357" width="9.1640625" style="16"/>
    <col min="15358" max="15358" width="17.25" style="16" customWidth="1"/>
    <col min="15359" max="15359" width="10.1640625" style="16" customWidth="1"/>
    <col min="15360" max="15360" width="10.25" style="16" customWidth="1"/>
    <col min="15361" max="15361" width="10.1640625" style="16" customWidth="1"/>
    <col min="15362" max="15365" width="9.1640625" style="16"/>
    <col min="15366" max="15367" width="10.1640625" style="16" customWidth="1"/>
    <col min="15368" max="15368" width="12.4140625" style="16" customWidth="1"/>
    <col min="15369" max="15369" width="11.58203125" style="16" customWidth="1"/>
    <col min="15370" max="15373" width="9.1640625" style="16"/>
    <col min="15374" max="15377" width="10.1640625" style="16" customWidth="1"/>
    <col min="15378" max="15381" width="9.1640625" style="16"/>
    <col min="15382" max="15382" width="17.1640625" style="16" customWidth="1"/>
    <col min="15383" max="15385" width="10.1640625" style="16" customWidth="1"/>
    <col min="15386" max="15390" width="9.1640625" style="16"/>
    <col min="15391" max="15391" width="10.83203125" style="16" customWidth="1"/>
    <col min="15392" max="15397" width="9.1640625" style="16"/>
    <col min="15398" max="15398" width="19" style="16" customWidth="1"/>
    <col min="15399" max="15405" width="9.1640625" style="16"/>
    <col min="15406" max="15406" width="18.1640625" style="16" customWidth="1"/>
    <col min="15407" max="15407" width="20" style="16" customWidth="1"/>
    <col min="15408" max="15409" width="9.1640625" style="16"/>
    <col min="15410" max="15411" width="12.1640625" style="16" customWidth="1"/>
    <col min="15412" max="15412" width="15.58203125" style="16" customWidth="1"/>
    <col min="15413" max="15423" width="9.1640625" style="16"/>
    <col min="15424" max="15424" width="10.25" style="16" customWidth="1"/>
    <col min="15425" max="15613" width="9.1640625" style="16"/>
    <col min="15614" max="15614" width="17.25" style="16" customWidth="1"/>
    <col min="15615" max="15615" width="10.1640625" style="16" customWidth="1"/>
    <col min="15616" max="15616" width="10.25" style="16" customWidth="1"/>
    <col min="15617" max="15617" width="10.1640625" style="16" customWidth="1"/>
    <col min="15618" max="15621" width="9.1640625" style="16"/>
    <col min="15622" max="15623" width="10.1640625" style="16" customWidth="1"/>
    <col min="15624" max="15624" width="12.4140625" style="16" customWidth="1"/>
    <col min="15625" max="15625" width="11.58203125" style="16" customWidth="1"/>
    <col min="15626" max="15629" width="9.1640625" style="16"/>
    <col min="15630" max="15633" width="10.1640625" style="16" customWidth="1"/>
    <col min="15634" max="15637" width="9.1640625" style="16"/>
    <col min="15638" max="15638" width="17.1640625" style="16" customWidth="1"/>
    <col min="15639" max="15641" width="10.1640625" style="16" customWidth="1"/>
    <col min="15642" max="15646" width="9.1640625" style="16"/>
    <col min="15647" max="15647" width="10.83203125" style="16" customWidth="1"/>
    <col min="15648" max="15653" width="9.1640625" style="16"/>
    <col min="15654" max="15654" width="19" style="16" customWidth="1"/>
    <col min="15655" max="15661" width="9.1640625" style="16"/>
    <col min="15662" max="15662" width="18.1640625" style="16" customWidth="1"/>
    <col min="15663" max="15663" width="20" style="16" customWidth="1"/>
    <col min="15664" max="15665" width="9.1640625" style="16"/>
    <col min="15666" max="15667" width="12.1640625" style="16" customWidth="1"/>
    <col min="15668" max="15668" width="15.58203125" style="16" customWidth="1"/>
    <col min="15669" max="15679" width="9.1640625" style="16"/>
    <col min="15680" max="15680" width="10.25" style="16" customWidth="1"/>
    <col min="15681" max="15869" width="9.1640625" style="16"/>
    <col min="15870" max="15870" width="17.25" style="16" customWidth="1"/>
    <col min="15871" max="15871" width="10.1640625" style="16" customWidth="1"/>
    <col min="15872" max="15872" width="10.25" style="16" customWidth="1"/>
    <col min="15873" max="15873" width="10.1640625" style="16" customWidth="1"/>
    <col min="15874" max="15877" width="9.1640625" style="16"/>
    <col min="15878" max="15879" width="10.1640625" style="16" customWidth="1"/>
    <col min="15880" max="15880" width="12.4140625" style="16" customWidth="1"/>
    <col min="15881" max="15881" width="11.58203125" style="16" customWidth="1"/>
    <col min="15882" max="15885" width="9.1640625" style="16"/>
    <col min="15886" max="15889" width="10.1640625" style="16" customWidth="1"/>
    <col min="15890" max="15893" width="9.1640625" style="16"/>
    <col min="15894" max="15894" width="17.1640625" style="16" customWidth="1"/>
    <col min="15895" max="15897" width="10.1640625" style="16" customWidth="1"/>
    <col min="15898" max="15902" width="9.1640625" style="16"/>
    <col min="15903" max="15903" width="10.83203125" style="16" customWidth="1"/>
    <col min="15904" max="15909" width="9.1640625" style="16"/>
    <col min="15910" max="15910" width="19" style="16" customWidth="1"/>
    <col min="15911" max="15917" width="9.1640625" style="16"/>
    <col min="15918" max="15918" width="18.1640625" style="16" customWidth="1"/>
    <col min="15919" max="15919" width="20" style="16" customWidth="1"/>
    <col min="15920" max="15921" width="9.1640625" style="16"/>
    <col min="15922" max="15923" width="12.1640625" style="16" customWidth="1"/>
    <col min="15924" max="15924" width="15.58203125" style="16" customWidth="1"/>
    <col min="15925" max="15935" width="9.1640625" style="16"/>
    <col min="15936" max="15936" width="10.25" style="16" customWidth="1"/>
    <col min="15937" max="16125" width="9.1640625" style="16"/>
    <col min="16126" max="16126" width="17.25" style="16" customWidth="1"/>
    <col min="16127" max="16127" width="10.1640625" style="16" customWidth="1"/>
    <col min="16128" max="16128" width="10.25" style="16" customWidth="1"/>
    <col min="16129" max="16129" width="10.1640625" style="16" customWidth="1"/>
    <col min="16130" max="16133" width="9.1640625" style="16"/>
    <col min="16134" max="16135" width="10.1640625" style="16" customWidth="1"/>
    <col min="16136" max="16136" width="12.4140625" style="16" customWidth="1"/>
    <col min="16137" max="16137" width="11.58203125" style="16" customWidth="1"/>
    <col min="16138" max="16141" width="9.1640625" style="16"/>
    <col min="16142" max="16145" width="10.1640625" style="16" customWidth="1"/>
    <col min="16146" max="16149" width="9.1640625" style="16"/>
    <col min="16150" max="16150" width="17.1640625" style="16" customWidth="1"/>
    <col min="16151" max="16153" width="10.1640625" style="16" customWidth="1"/>
    <col min="16154" max="16158" width="9.1640625" style="16"/>
    <col min="16159" max="16159" width="10.83203125" style="16" customWidth="1"/>
    <col min="16160" max="16165" width="9.1640625" style="16"/>
    <col min="16166" max="16166" width="19" style="16" customWidth="1"/>
    <col min="16167" max="16173" width="9.1640625" style="16"/>
    <col min="16174" max="16174" width="18.1640625" style="16" customWidth="1"/>
    <col min="16175" max="16175" width="20" style="16" customWidth="1"/>
    <col min="16176" max="16177" width="9.1640625" style="16"/>
    <col min="16178" max="16179" width="12.1640625" style="16" customWidth="1"/>
    <col min="16180" max="16180" width="15.58203125" style="16" customWidth="1"/>
    <col min="16181" max="16191" width="9.1640625" style="16"/>
    <col min="16192" max="16192" width="10.25" style="16" customWidth="1"/>
    <col min="16193" max="16384" width="9.1640625" style="16"/>
  </cols>
  <sheetData>
    <row r="1" spans="1:195" ht="18.5" thickBot="1">
      <c r="A1" s="346" t="s">
        <v>126</v>
      </c>
      <c r="B1" s="346"/>
      <c r="C1" s="346"/>
      <c r="D1" s="346"/>
      <c r="E1" s="347"/>
      <c r="F1" s="348" t="s">
        <v>127</v>
      </c>
      <c r="G1" s="349"/>
      <c r="H1" s="349"/>
      <c r="I1" s="349"/>
      <c r="J1" s="350"/>
      <c r="K1" s="351" t="s">
        <v>129</v>
      </c>
      <c r="L1" s="352"/>
      <c r="M1" s="352"/>
      <c r="N1" s="352"/>
      <c r="O1" s="352"/>
      <c r="P1" s="353" t="s">
        <v>130</v>
      </c>
      <c r="Q1" s="353"/>
      <c r="R1" s="353"/>
      <c r="S1" s="353"/>
      <c r="T1" s="353"/>
      <c r="U1" s="352" t="s">
        <v>131</v>
      </c>
      <c r="V1" s="352"/>
      <c r="W1" s="352"/>
      <c r="X1" s="352"/>
      <c r="Y1" s="352"/>
      <c r="Z1" s="357" t="s">
        <v>132</v>
      </c>
      <c r="AA1" s="357"/>
      <c r="AB1" s="357"/>
      <c r="AC1" s="357"/>
      <c r="AD1" s="358"/>
      <c r="AE1" s="365" t="s">
        <v>133</v>
      </c>
      <c r="AF1" s="366"/>
      <c r="AG1" s="366"/>
      <c r="AH1" s="366"/>
      <c r="AI1" s="367"/>
      <c r="AJ1" s="359" t="s">
        <v>134</v>
      </c>
      <c r="AK1" s="357"/>
      <c r="AL1" s="357"/>
      <c r="AM1" s="357"/>
      <c r="AN1" s="357"/>
      <c r="AO1" s="357"/>
      <c r="AP1" s="358"/>
      <c r="AQ1" s="351" t="s">
        <v>135</v>
      </c>
      <c r="AR1" s="352"/>
      <c r="AS1" s="352"/>
      <c r="AT1" s="352"/>
      <c r="AU1" s="352"/>
      <c r="AV1" s="352"/>
      <c r="AW1" s="360"/>
      <c r="AX1" s="361" t="s">
        <v>136</v>
      </c>
      <c r="AY1" s="353"/>
      <c r="AZ1" s="353"/>
      <c r="BA1" s="353"/>
      <c r="BB1" s="362"/>
      <c r="BC1" s="363" t="s">
        <v>137</v>
      </c>
      <c r="BD1" s="364"/>
      <c r="BE1" s="368" t="s">
        <v>675</v>
      </c>
      <c r="BF1" s="369"/>
      <c r="BG1" s="369"/>
      <c r="BH1" s="369"/>
      <c r="CA1" s="331" t="s">
        <v>378</v>
      </c>
      <c r="CB1" s="332"/>
      <c r="CC1" s="332"/>
      <c r="CD1" s="332"/>
      <c r="CE1" s="332"/>
      <c r="CF1" s="332"/>
      <c r="CG1" s="332"/>
      <c r="CH1" s="332"/>
      <c r="CI1" s="332"/>
      <c r="CJ1" s="332"/>
      <c r="CK1" s="332"/>
      <c r="CL1" s="332"/>
      <c r="CM1" s="332"/>
      <c r="CN1" s="332"/>
      <c r="CO1" s="332"/>
      <c r="CP1" s="332"/>
      <c r="CQ1" s="333"/>
      <c r="CS1" s="343" t="s">
        <v>318</v>
      </c>
      <c r="CT1" s="344"/>
      <c r="CU1" s="344"/>
      <c r="CV1" s="344"/>
      <c r="CW1" s="344"/>
      <c r="CX1" s="344"/>
      <c r="CY1" s="344"/>
      <c r="CZ1" s="345"/>
      <c r="DB1" s="331" t="s">
        <v>321</v>
      </c>
      <c r="DC1" s="332"/>
      <c r="DD1" s="332"/>
      <c r="DE1" s="332"/>
      <c r="DF1" s="332"/>
      <c r="DG1" s="332"/>
      <c r="DH1" s="332"/>
      <c r="DI1" s="332"/>
      <c r="DJ1" s="332"/>
      <c r="DK1" s="332"/>
      <c r="DL1" s="332"/>
      <c r="DM1" s="332"/>
      <c r="DN1" s="332"/>
      <c r="DO1" s="332"/>
      <c r="DP1" s="332"/>
      <c r="DQ1" s="332"/>
      <c r="DR1" s="333"/>
      <c r="DT1" s="343" t="s">
        <v>323</v>
      </c>
      <c r="DU1" s="344"/>
      <c r="DV1" s="344"/>
      <c r="DW1" s="344"/>
      <c r="DX1" s="345"/>
      <c r="DZ1" s="331" t="s">
        <v>324</v>
      </c>
      <c r="EA1" s="332"/>
      <c r="EB1" s="332"/>
      <c r="EC1" s="332"/>
      <c r="ED1" s="332"/>
      <c r="EE1" s="333"/>
      <c r="EG1" s="340" t="s">
        <v>317</v>
      </c>
      <c r="EH1" s="341"/>
      <c r="EI1" s="341"/>
      <c r="EJ1" s="341"/>
      <c r="EK1" s="341"/>
      <c r="EL1" s="341"/>
      <c r="EM1" s="341"/>
      <c r="EN1" s="341"/>
      <c r="EO1" s="341"/>
      <c r="EP1" s="341"/>
      <c r="EQ1" s="341"/>
      <c r="ER1" s="341"/>
      <c r="ES1" s="341"/>
      <c r="ET1" s="341"/>
      <c r="EU1" s="341"/>
      <c r="EV1" s="341"/>
      <c r="EW1" s="342"/>
      <c r="EY1" s="331" t="s">
        <v>325</v>
      </c>
      <c r="EZ1" s="332"/>
      <c r="FA1" s="332"/>
      <c r="FB1" s="332"/>
      <c r="FC1" s="332"/>
      <c r="FD1" s="332"/>
      <c r="FE1" s="332"/>
      <c r="FF1" s="332"/>
      <c r="FG1" s="332"/>
      <c r="FH1" s="332"/>
      <c r="FI1" s="332"/>
      <c r="FJ1" s="332"/>
      <c r="FK1" s="332"/>
      <c r="FL1" s="332"/>
      <c r="FM1" s="332"/>
      <c r="FN1" s="332"/>
      <c r="FO1" s="333"/>
      <c r="FQ1" s="354" t="s">
        <v>433</v>
      </c>
      <c r="FR1" s="355"/>
      <c r="FS1" s="355"/>
      <c r="FT1" s="355"/>
      <c r="FU1" s="355"/>
      <c r="FV1" s="355"/>
      <c r="FW1" s="355"/>
      <c r="FX1" s="355"/>
      <c r="FY1" s="355"/>
      <c r="FZ1" s="356"/>
      <c r="GB1" s="354" t="s">
        <v>472</v>
      </c>
      <c r="GC1" s="355"/>
      <c r="GD1" s="355"/>
      <c r="GE1" s="355"/>
      <c r="GF1" s="355"/>
      <c r="GG1" s="355"/>
      <c r="GH1" s="355"/>
      <c r="GI1" s="356"/>
    </row>
    <row r="2" spans="1:195" ht="39.75" customHeight="1">
      <c r="A2" s="58" t="s">
        <v>138</v>
      </c>
      <c r="B2" s="58" t="s">
        <v>139</v>
      </c>
      <c r="C2" s="58" t="s">
        <v>140</v>
      </c>
      <c r="D2" s="58" t="s">
        <v>141</v>
      </c>
      <c r="E2" s="33" t="s">
        <v>142</v>
      </c>
      <c r="F2" s="58" t="s">
        <v>143</v>
      </c>
      <c r="G2" s="58" t="s">
        <v>144</v>
      </c>
      <c r="H2" s="58" t="s">
        <v>145</v>
      </c>
      <c r="I2" s="58" t="s">
        <v>146</v>
      </c>
      <c r="J2" s="59" t="s">
        <v>147</v>
      </c>
      <c r="K2" s="58" t="s">
        <v>148</v>
      </c>
      <c r="L2" s="58" t="s">
        <v>149</v>
      </c>
      <c r="M2" s="58" t="s">
        <v>150</v>
      </c>
      <c r="N2" s="58" t="s">
        <v>151</v>
      </c>
      <c r="O2" s="58" t="s">
        <v>152</v>
      </c>
      <c r="P2" s="58" t="s">
        <v>153</v>
      </c>
      <c r="Q2" s="58" t="s">
        <v>154</v>
      </c>
      <c r="R2" s="58" t="s">
        <v>155</v>
      </c>
      <c r="S2" s="58" t="s">
        <v>156</v>
      </c>
      <c r="T2" s="58" t="s">
        <v>157</v>
      </c>
      <c r="U2" s="58" t="s">
        <v>158</v>
      </c>
      <c r="V2" s="58" t="s">
        <v>159</v>
      </c>
      <c r="W2" s="58" t="s">
        <v>160</v>
      </c>
      <c r="X2" s="58" t="s">
        <v>161</v>
      </c>
      <c r="Y2" s="58" t="s">
        <v>162</v>
      </c>
      <c r="Z2" s="58" t="s">
        <v>163</v>
      </c>
      <c r="AA2" s="58" t="s">
        <v>123</v>
      </c>
      <c r="AB2" s="58" t="s">
        <v>164</v>
      </c>
      <c r="AC2" s="58" t="s">
        <v>165</v>
      </c>
      <c r="AD2" s="33" t="s">
        <v>43</v>
      </c>
      <c r="AE2" s="58" t="s">
        <v>166</v>
      </c>
      <c r="AF2" s="58" t="s">
        <v>167</v>
      </c>
      <c r="AG2" s="58" t="s">
        <v>168</v>
      </c>
      <c r="AH2" s="58" t="s">
        <v>169</v>
      </c>
      <c r="AI2" s="58" t="s">
        <v>170</v>
      </c>
      <c r="AJ2" s="58" t="s">
        <v>171</v>
      </c>
      <c r="AK2" s="58" t="s">
        <v>172</v>
      </c>
      <c r="AL2" s="58" t="s">
        <v>173</v>
      </c>
      <c r="AM2" s="58" t="s">
        <v>174</v>
      </c>
      <c r="AN2" s="34" t="s">
        <v>43</v>
      </c>
      <c r="AO2" s="58" t="s">
        <v>175</v>
      </c>
      <c r="AP2" s="59" t="s">
        <v>176</v>
      </c>
      <c r="AQ2" s="58" t="s">
        <v>177</v>
      </c>
      <c r="AR2" s="58" t="s">
        <v>178</v>
      </c>
      <c r="AS2" s="58" t="s">
        <v>179</v>
      </c>
      <c r="AT2" s="58" t="s">
        <v>180</v>
      </c>
      <c r="AU2" s="34" t="s">
        <v>43</v>
      </c>
      <c r="AV2" s="58" t="s">
        <v>181</v>
      </c>
      <c r="AW2" s="59" t="s">
        <v>182</v>
      </c>
      <c r="AX2" s="58" t="s">
        <v>300</v>
      </c>
      <c r="AY2" s="58" t="s">
        <v>301</v>
      </c>
      <c r="AZ2" s="58" t="s">
        <v>302</v>
      </c>
      <c r="BA2" s="58" t="s">
        <v>303</v>
      </c>
      <c r="BB2" s="59" t="s">
        <v>304</v>
      </c>
      <c r="BC2" s="34" t="s">
        <v>42</v>
      </c>
      <c r="BD2" s="33" t="s">
        <v>41</v>
      </c>
      <c r="BE2" s="176" t="s">
        <v>689</v>
      </c>
      <c r="BF2" s="176" t="s">
        <v>676</v>
      </c>
      <c r="BG2" s="176" t="s">
        <v>677</v>
      </c>
      <c r="BH2" s="176" t="s">
        <v>678</v>
      </c>
      <c r="BJ2" s="35" t="s">
        <v>183</v>
      </c>
      <c r="BK2" s="36" t="s">
        <v>184</v>
      </c>
      <c r="BL2" s="36" t="s">
        <v>184</v>
      </c>
      <c r="BM2" s="36" t="s">
        <v>185</v>
      </c>
      <c r="BN2" s="36" t="s">
        <v>186</v>
      </c>
      <c r="BO2" s="36" t="s">
        <v>187</v>
      </c>
      <c r="BP2" s="37" t="s">
        <v>188</v>
      </c>
      <c r="BQ2" s="38"/>
      <c r="BR2" s="25" t="s">
        <v>37</v>
      </c>
      <c r="BS2" s="26" t="s">
        <v>189</v>
      </c>
      <c r="BT2" s="26">
        <v>5</v>
      </c>
      <c r="BU2" s="26">
        <v>3</v>
      </c>
      <c r="BV2" s="26" t="s">
        <v>190</v>
      </c>
      <c r="BW2" s="26" t="s">
        <v>40</v>
      </c>
      <c r="BX2" s="27" t="s">
        <v>191</v>
      </c>
      <c r="CA2" s="192" t="s">
        <v>128</v>
      </c>
      <c r="CB2" s="178" t="s">
        <v>199</v>
      </c>
      <c r="CC2" s="178" t="s">
        <v>208</v>
      </c>
      <c r="CD2" s="178" t="s">
        <v>229</v>
      </c>
      <c r="CE2" s="178" t="s">
        <v>222</v>
      </c>
      <c r="CF2" s="178" t="s">
        <v>231</v>
      </c>
      <c r="CG2" s="178" t="s">
        <v>221</v>
      </c>
      <c r="CH2" s="178" t="s">
        <v>232</v>
      </c>
      <c r="CI2" s="178" t="s">
        <v>254</v>
      </c>
      <c r="CJ2" s="178" t="s">
        <v>201</v>
      </c>
      <c r="CK2" s="178" t="s">
        <v>241</v>
      </c>
      <c r="CL2" s="178" t="s">
        <v>262</v>
      </c>
      <c r="CM2" s="178" t="s">
        <v>246</v>
      </c>
      <c r="CN2" s="178" t="s">
        <v>251</v>
      </c>
      <c r="CO2" s="178" t="s">
        <v>267</v>
      </c>
      <c r="CP2" s="178" t="s">
        <v>250</v>
      </c>
      <c r="CQ2" s="193" t="s">
        <v>258</v>
      </c>
      <c r="CR2" s="178"/>
      <c r="CS2" s="192" t="s">
        <v>128</v>
      </c>
      <c r="CT2" s="178" t="s">
        <v>199</v>
      </c>
      <c r="CU2" s="178" t="s">
        <v>208</v>
      </c>
      <c r="CV2" s="178" t="s">
        <v>222</v>
      </c>
      <c r="CW2" s="178" t="s">
        <v>231</v>
      </c>
      <c r="CX2" s="178" t="s">
        <v>221</v>
      </c>
      <c r="CY2" s="178" t="s">
        <v>246</v>
      </c>
      <c r="CZ2" s="193" t="s">
        <v>250</v>
      </c>
      <c r="DA2" s="178"/>
      <c r="DB2" s="192" t="s">
        <v>128</v>
      </c>
      <c r="DC2" s="178" t="s">
        <v>199</v>
      </c>
      <c r="DD2" s="178" t="s">
        <v>208</v>
      </c>
      <c r="DE2" s="178" t="s">
        <v>229</v>
      </c>
      <c r="DF2" s="178" t="s">
        <v>222</v>
      </c>
      <c r="DG2" s="178" t="s">
        <v>231</v>
      </c>
      <c r="DH2" s="178" t="s">
        <v>221</v>
      </c>
      <c r="DI2" s="178" t="s">
        <v>232</v>
      </c>
      <c r="DJ2" s="178" t="s">
        <v>254</v>
      </c>
      <c r="DK2" s="178" t="s">
        <v>201</v>
      </c>
      <c r="DL2" s="178" t="s">
        <v>241</v>
      </c>
      <c r="DM2" s="178" t="s">
        <v>262</v>
      </c>
      <c r="DN2" s="178" t="s">
        <v>246</v>
      </c>
      <c r="DO2" s="178" t="s">
        <v>251</v>
      </c>
      <c r="DP2" s="178" t="s">
        <v>267</v>
      </c>
      <c r="DQ2" s="178" t="s">
        <v>250</v>
      </c>
      <c r="DR2" s="193" t="s">
        <v>258</v>
      </c>
      <c r="DS2" s="178"/>
      <c r="DT2" s="192" t="s">
        <v>128</v>
      </c>
      <c r="DU2" s="178" t="s">
        <v>199</v>
      </c>
      <c r="DV2" s="178" t="s">
        <v>208</v>
      </c>
      <c r="DW2" s="178" t="s">
        <v>231</v>
      </c>
      <c r="DX2" s="193" t="s">
        <v>221</v>
      </c>
      <c r="DY2" s="178"/>
      <c r="DZ2" s="194" t="s">
        <v>128</v>
      </c>
      <c r="EA2" s="177" t="s">
        <v>199</v>
      </c>
      <c r="EB2" s="178" t="s">
        <v>208</v>
      </c>
      <c r="EC2" s="177" t="s">
        <v>222</v>
      </c>
      <c r="ED2" s="177" t="s">
        <v>231</v>
      </c>
      <c r="EE2" s="193" t="s">
        <v>221</v>
      </c>
      <c r="EF2" s="178"/>
      <c r="EG2" s="192" t="s">
        <v>128</v>
      </c>
      <c r="EH2" s="178" t="s">
        <v>199</v>
      </c>
      <c r="EI2" s="178" t="s">
        <v>208</v>
      </c>
      <c r="EJ2" s="178" t="s">
        <v>229</v>
      </c>
      <c r="EK2" s="178" t="s">
        <v>222</v>
      </c>
      <c r="EL2" s="178" t="s">
        <v>231</v>
      </c>
      <c r="EM2" s="178" t="s">
        <v>221</v>
      </c>
      <c r="EN2" s="178" t="s">
        <v>232</v>
      </c>
      <c r="EO2" s="178" t="s">
        <v>254</v>
      </c>
      <c r="EP2" s="178" t="s">
        <v>201</v>
      </c>
      <c r="EQ2" s="178" t="s">
        <v>241</v>
      </c>
      <c r="ER2" s="178" t="s">
        <v>262</v>
      </c>
      <c r="ES2" s="178" t="s">
        <v>246</v>
      </c>
      <c r="ET2" s="178" t="s">
        <v>251</v>
      </c>
      <c r="EU2" s="178" t="s">
        <v>267</v>
      </c>
      <c r="EV2" s="178" t="s">
        <v>250</v>
      </c>
      <c r="EW2" s="193" t="s">
        <v>258</v>
      </c>
      <c r="EX2" s="178"/>
      <c r="EY2" s="192" t="s">
        <v>128</v>
      </c>
      <c r="EZ2" s="178" t="s">
        <v>199</v>
      </c>
      <c r="FA2" s="178" t="s">
        <v>208</v>
      </c>
      <c r="FB2" s="178" t="s">
        <v>229</v>
      </c>
      <c r="FC2" s="178" t="s">
        <v>222</v>
      </c>
      <c r="FD2" s="178" t="s">
        <v>231</v>
      </c>
      <c r="FE2" s="178" t="s">
        <v>221</v>
      </c>
      <c r="FF2" s="178" t="s">
        <v>232</v>
      </c>
      <c r="FG2" s="178" t="s">
        <v>254</v>
      </c>
      <c r="FH2" s="178" t="s">
        <v>201</v>
      </c>
      <c r="FI2" s="178" t="s">
        <v>241</v>
      </c>
      <c r="FJ2" s="178" t="s">
        <v>262</v>
      </c>
      <c r="FK2" s="178" t="s">
        <v>246</v>
      </c>
      <c r="FL2" s="178" t="s">
        <v>251</v>
      </c>
      <c r="FM2" s="178" t="s">
        <v>267</v>
      </c>
      <c r="FN2" s="178" t="s">
        <v>250</v>
      </c>
      <c r="FO2" s="193" t="s">
        <v>258</v>
      </c>
      <c r="FP2" s="178"/>
      <c r="FQ2" s="196" t="s">
        <v>128</v>
      </c>
      <c r="FR2" s="197" t="s">
        <v>208</v>
      </c>
      <c r="FS2" s="197" t="s">
        <v>221</v>
      </c>
      <c r="FT2" s="197" t="s">
        <v>232</v>
      </c>
      <c r="FU2" s="197" t="s">
        <v>201</v>
      </c>
      <c r="FV2" s="197" t="s">
        <v>241</v>
      </c>
      <c r="FW2" s="197" t="s">
        <v>246</v>
      </c>
      <c r="FX2" s="197" t="s">
        <v>251</v>
      </c>
      <c r="FY2" s="197" t="s">
        <v>250</v>
      </c>
      <c r="FZ2" s="198" t="s">
        <v>258</v>
      </c>
      <c r="GA2" s="178"/>
      <c r="GB2" s="196" t="s">
        <v>128</v>
      </c>
      <c r="GC2" s="197" t="s">
        <v>199</v>
      </c>
      <c r="GD2" s="197" t="s">
        <v>208</v>
      </c>
      <c r="GE2" s="197" t="s">
        <v>222</v>
      </c>
      <c r="GF2" s="197" t="s">
        <v>231</v>
      </c>
      <c r="GG2" s="197" t="s">
        <v>221</v>
      </c>
      <c r="GH2" s="197" t="s">
        <v>246</v>
      </c>
      <c r="GI2" s="198" t="s">
        <v>250</v>
      </c>
      <c r="GJ2" s="178"/>
      <c r="GK2" s="178"/>
      <c r="GL2" s="178"/>
      <c r="GM2" s="178"/>
    </row>
    <row r="3" spans="1:195">
      <c r="A3" s="178" t="s">
        <v>128</v>
      </c>
      <c r="B3" s="178" t="s">
        <v>192</v>
      </c>
      <c r="C3" s="178" t="s">
        <v>193</v>
      </c>
      <c r="D3" s="178" t="s">
        <v>113</v>
      </c>
      <c r="E3" s="180" t="s">
        <v>194</v>
      </c>
      <c r="F3" s="178" t="s">
        <v>128</v>
      </c>
      <c r="G3" s="178" t="s">
        <v>690</v>
      </c>
      <c r="H3" s="178" t="s">
        <v>193</v>
      </c>
      <c r="I3" s="179">
        <v>10</v>
      </c>
      <c r="J3" s="180" t="s">
        <v>194</v>
      </c>
      <c r="K3" s="178" t="s">
        <v>128</v>
      </c>
      <c r="L3" s="178" t="s">
        <v>192</v>
      </c>
      <c r="M3" s="178" t="s">
        <v>195</v>
      </c>
      <c r="N3" s="178" t="s">
        <v>105</v>
      </c>
      <c r="O3" s="180" t="s">
        <v>194</v>
      </c>
      <c r="P3" s="178" t="s">
        <v>128</v>
      </c>
      <c r="Q3" s="178" t="s">
        <v>120</v>
      </c>
      <c r="R3" s="178" t="s">
        <v>195</v>
      </c>
      <c r="S3" s="178" t="s">
        <v>196</v>
      </c>
      <c r="T3" s="180" t="s">
        <v>194</v>
      </c>
      <c r="U3" s="177" t="s">
        <v>128</v>
      </c>
      <c r="V3" s="177" t="s">
        <v>122</v>
      </c>
      <c r="W3" s="177" t="s">
        <v>193</v>
      </c>
      <c r="X3" s="181">
        <v>10</v>
      </c>
      <c r="Y3" s="180" t="s">
        <v>194</v>
      </c>
      <c r="Z3" s="178" t="s">
        <v>128</v>
      </c>
      <c r="AA3" s="178" t="s">
        <v>192</v>
      </c>
      <c r="AB3" s="178" t="s">
        <v>195</v>
      </c>
      <c r="AC3" s="178" t="s">
        <v>101</v>
      </c>
      <c r="AD3" s="180" t="s">
        <v>197</v>
      </c>
      <c r="AE3" s="178" t="s">
        <v>128</v>
      </c>
      <c r="AF3" s="178" t="s">
        <v>192</v>
      </c>
      <c r="AG3" s="178" t="s">
        <v>195</v>
      </c>
      <c r="AH3" s="178" t="s">
        <v>113</v>
      </c>
      <c r="AI3" s="180" t="s">
        <v>194</v>
      </c>
      <c r="AJ3" s="178" t="s">
        <v>128</v>
      </c>
      <c r="AK3" s="178" t="s">
        <v>192</v>
      </c>
      <c r="AL3" s="178" t="s">
        <v>193</v>
      </c>
      <c r="AM3" s="178" t="s">
        <v>105</v>
      </c>
      <c r="AN3" s="182" t="s">
        <v>197</v>
      </c>
      <c r="AO3" s="178" t="s">
        <v>198</v>
      </c>
      <c r="AP3" s="183" t="s">
        <v>105</v>
      </c>
      <c r="AQ3" s="178" t="s">
        <v>199</v>
      </c>
      <c r="AR3" s="178" t="s">
        <v>122</v>
      </c>
      <c r="AS3" s="178" t="s">
        <v>193</v>
      </c>
      <c r="AT3" s="178">
        <v>2</v>
      </c>
      <c r="AU3" s="182" t="s">
        <v>200</v>
      </c>
      <c r="AV3" s="178" t="s">
        <v>198</v>
      </c>
      <c r="AW3" s="183" t="s">
        <v>105</v>
      </c>
      <c r="AX3" s="178" t="s">
        <v>201</v>
      </c>
      <c r="AY3" s="178" t="s">
        <v>202</v>
      </c>
      <c r="AZ3" s="178" t="s">
        <v>198</v>
      </c>
      <c r="BA3" s="179" t="s">
        <v>612</v>
      </c>
      <c r="BB3" s="180">
        <v>100</v>
      </c>
      <c r="BC3" s="184" t="s">
        <v>614</v>
      </c>
      <c r="BD3" s="185" t="s">
        <v>204</v>
      </c>
      <c r="BE3" s="177" t="s">
        <v>210</v>
      </c>
      <c r="BF3" s="178" t="s">
        <v>198</v>
      </c>
      <c r="BG3" s="179" t="s">
        <v>612</v>
      </c>
      <c r="BH3" s="180">
        <v>100</v>
      </c>
      <c r="BJ3" s="190" t="s">
        <v>113</v>
      </c>
      <c r="BK3" s="57" t="s">
        <v>205</v>
      </c>
      <c r="BL3" s="57"/>
      <c r="BM3" s="57"/>
      <c r="BN3" s="57"/>
      <c r="BO3" s="57"/>
      <c r="BP3" s="191"/>
      <c r="BQ3" s="57"/>
      <c r="BR3" s="192" t="s">
        <v>217</v>
      </c>
      <c r="BS3" s="178" t="s">
        <v>218</v>
      </c>
      <c r="BT3" s="178" t="s">
        <v>138</v>
      </c>
      <c r="BU3" s="178" t="s">
        <v>139</v>
      </c>
      <c r="BV3" s="178" t="s">
        <v>140</v>
      </c>
      <c r="BW3" s="178" t="s">
        <v>141</v>
      </c>
      <c r="BX3" s="193" t="s">
        <v>142</v>
      </c>
      <c r="CA3" s="192" t="s">
        <v>128</v>
      </c>
      <c r="CB3" s="178" t="s">
        <v>199</v>
      </c>
      <c r="CC3" s="178" t="s">
        <v>305</v>
      </c>
      <c r="CD3" s="178" t="s">
        <v>306</v>
      </c>
      <c r="CE3" s="178" t="s">
        <v>307</v>
      </c>
      <c r="CF3" s="178" t="s">
        <v>231</v>
      </c>
      <c r="CG3" s="178" t="s">
        <v>308</v>
      </c>
      <c r="CH3" s="178" t="s">
        <v>309</v>
      </c>
      <c r="CI3" s="178" t="s">
        <v>254</v>
      </c>
      <c r="CJ3" s="178" t="s">
        <v>310</v>
      </c>
      <c r="CK3" s="178" t="s">
        <v>311</v>
      </c>
      <c r="CL3" s="178" t="s">
        <v>312</v>
      </c>
      <c r="CM3" s="178" t="s">
        <v>313</v>
      </c>
      <c r="CN3" s="178" t="s">
        <v>314</v>
      </c>
      <c r="CO3" s="178" t="s">
        <v>267</v>
      </c>
      <c r="CP3" s="178" t="s">
        <v>315</v>
      </c>
      <c r="CQ3" s="193" t="s">
        <v>316</v>
      </c>
      <c r="CR3" s="178"/>
      <c r="CS3" s="192" t="s">
        <v>326</v>
      </c>
      <c r="CT3" s="178" t="s">
        <v>327</v>
      </c>
      <c r="CU3" s="178" t="s">
        <v>328</v>
      </c>
      <c r="CV3" s="178" t="s">
        <v>329</v>
      </c>
      <c r="CW3" s="178" t="s">
        <v>330</v>
      </c>
      <c r="CX3" s="178" t="s">
        <v>331</v>
      </c>
      <c r="CY3" s="178" t="s">
        <v>332</v>
      </c>
      <c r="CZ3" s="193" t="s">
        <v>489</v>
      </c>
      <c r="DA3" s="178"/>
      <c r="DB3" s="192" t="s">
        <v>333</v>
      </c>
      <c r="DC3" s="178" t="s">
        <v>334</v>
      </c>
      <c r="DD3" s="178" t="s">
        <v>335</v>
      </c>
      <c r="DE3" s="178" t="s">
        <v>693</v>
      </c>
      <c r="DF3" s="178" t="s">
        <v>336</v>
      </c>
      <c r="DG3" s="178" t="s">
        <v>337</v>
      </c>
      <c r="DH3" s="178" t="s">
        <v>338</v>
      </c>
      <c r="DI3" s="178" t="s">
        <v>339</v>
      </c>
      <c r="DJ3" s="178" t="s">
        <v>340</v>
      </c>
      <c r="DK3" s="178" t="s">
        <v>341</v>
      </c>
      <c r="DL3" s="178" t="s">
        <v>342</v>
      </c>
      <c r="DM3" s="178" t="s">
        <v>343</v>
      </c>
      <c r="DN3" s="178" t="s">
        <v>344</v>
      </c>
      <c r="DO3" s="178" t="s">
        <v>345</v>
      </c>
      <c r="DP3" s="178" t="s">
        <v>346</v>
      </c>
      <c r="DQ3" s="178" t="s">
        <v>347</v>
      </c>
      <c r="DR3" s="193" t="s">
        <v>348</v>
      </c>
      <c r="DS3" s="178"/>
      <c r="DT3" s="192" t="s">
        <v>349</v>
      </c>
      <c r="DU3" s="178" t="s">
        <v>350</v>
      </c>
      <c r="DV3" s="178" t="s">
        <v>351</v>
      </c>
      <c r="DW3" s="178" t="s">
        <v>352</v>
      </c>
      <c r="DX3" s="193" t="s">
        <v>353</v>
      </c>
      <c r="DY3" s="178"/>
      <c r="DZ3" s="194" t="s">
        <v>354</v>
      </c>
      <c r="EA3" s="177" t="s">
        <v>355</v>
      </c>
      <c r="EB3" s="178" t="s">
        <v>356</v>
      </c>
      <c r="EC3" s="177" t="s">
        <v>357</v>
      </c>
      <c r="ED3" s="177" t="s">
        <v>358</v>
      </c>
      <c r="EE3" s="193" t="s">
        <v>359</v>
      </c>
      <c r="EF3" s="178"/>
      <c r="EG3" s="192" t="s">
        <v>379</v>
      </c>
      <c r="EH3" s="178" t="s">
        <v>380</v>
      </c>
      <c r="EI3" s="178" t="s">
        <v>381</v>
      </c>
      <c r="EJ3" s="178" t="s">
        <v>382</v>
      </c>
      <c r="EK3" s="178" t="s">
        <v>383</v>
      </c>
      <c r="EL3" s="178" t="s">
        <v>384</v>
      </c>
      <c r="EM3" s="178" t="s">
        <v>385</v>
      </c>
      <c r="EN3" s="178" t="s">
        <v>386</v>
      </c>
      <c r="EO3" s="178" t="s">
        <v>387</v>
      </c>
      <c r="EP3" s="178" t="s">
        <v>388</v>
      </c>
      <c r="EQ3" s="178" t="s">
        <v>389</v>
      </c>
      <c r="ER3" s="178" t="s">
        <v>390</v>
      </c>
      <c r="ES3" s="178" t="s">
        <v>391</v>
      </c>
      <c r="ET3" s="178" t="s">
        <v>392</v>
      </c>
      <c r="EU3" s="178" t="s">
        <v>393</v>
      </c>
      <c r="EV3" s="178" t="s">
        <v>394</v>
      </c>
      <c r="EW3" s="193" t="s">
        <v>395</v>
      </c>
      <c r="EX3" s="178"/>
      <c r="EY3" s="192" t="s">
        <v>360</v>
      </c>
      <c r="EZ3" s="178" t="s">
        <v>361</v>
      </c>
      <c r="FA3" s="178" t="s">
        <v>362</v>
      </c>
      <c r="FB3" s="178" t="s">
        <v>363</v>
      </c>
      <c r="FC3" s="178" t="s">
        <v>364</v>
      </c>
      <c r="FD3" s="178" t="s">
        <v>365</v>
      </c>
      <c r="FE3" s="178" t="s">
        <v>366</v>
      </c>
      <c r="FF3" s="178" t="s">
        <v>367</v>
      </c>
      <c r="FG3" s="178" t="s">
        <v>368</v>
      </c>
      <c r="FH3" s="178" t="s">
        <v>369</v>
      </c>
      <c r="FI3" s="178" t="s">
        <v>370</v>
      </c>
      <c r="FJ3" s="178" t="s">
        <v>371</v>
      </c>
      <c r="FK3" s="178" t="s">
        <v>372</v>
      </c>
      <c r="FL3" s="178" t="s">
        <v>373</v>
      </c>
      <c r="FM3" s="178" t="s">
        <v>374</v>
      </c>
      <c r="FN3" s="178" t="s">
        <v>375</v>
      </c>
      <c r="FO3" s="193" t="s">
        <v>376</v>
      </c>
      <c r="FP3" s="178"/>
      <c r="FQ3" s="192" t="s">
        <v>434</v>
      </c>
      <c r="FR3" s="178" t="s">
        <v>435</v>
      </c>
      <c r="FS3" s="178" t="s">
        <v>436</v>
      </c>
      <c r="FT3" s="178" t="s">
        <v>437</v>
      </c>
      <c r="FU3" s="178" t="s">
        <v>438</v>
      </c>
      <c r="FV3" s="178" t="s">
        <v>439</v>
      </c>
      <c r="FW3" s="178" t="s">
        <v>440</v>
      </c>
      <c r="FX3" s="178" t="s">
        <v>441</v>
      </c>
      <c r="FY3" s="178" t="s">
        <v>442</v>
      </c>
      <c r="FZ3" s="193" t="s">
        <v>443</v>
      </c>
      <c r="GA3" s="178"/>
      <c r="GB3" s="192" t="s">
        <v>473</v>
      </c>
      <c r="GC3" s="178" t="s">
        <v>474</v>
      </c>
      <c r="GD3" s="178" t="s">
        <v>475</v>
      </c>
      <c r="GE3" s="178" t="s">
        <v>476</v>
      </c>
      <c r="GF3" s="178" t="s">
        <v>477</v>
      </c>
      <c r="GG3" s="178" t="s">
        <v>478</v>
      </c>
      <c r="GH3" s="178" t="s">
        <v>479</v>
      </c>
      <c r="GI3" s="198" t="s">
        <v>480</v>
      </c>
      <c r="GJ3" s="178"/>
      <c r="GK3" s="178"/>
      <c r="GL3" s="178"/>
      <c r="GM3" s="178"/>
    </row>
    <row r="4" spans="1:195" ht="18.5" thickBot="1">
      <c r="A4" s="178" t="s">
        <v>199</v>
      </c>
      <c r="B4" s="178" t="s">
        <v>206</v>
      </c>
      <c r="C4" s="178" t="s">
        <v>195</v>
      </c>
      <c r="D4" s="178" t="s">
        <v>196</v>
      </c>
      <c r="E4" s="180" t="s">
        <v>207</v>
      </c>
      <c r="F4" s="178" t="s">
        <v>199</v>
      </c>
      <c r="G4" s="178" t="s">
        <v>691</v>
      </c>
      <c r="H4" s="178"/>
      <c r="I4" s="179">
        <v>20</v>
      </c>
      <c r="J4" s="180" t="s">
        <v>207</v>
      </c>
      <c r="K4" s="178" t="s">
        <v>199</v>
      </c>
      <c r="L4" s="178" t="s">
        <v>206</v>
      </c>
      <c r="M4" s="178"/>
      <c r="N4" s="178" t="s">
        <v>101</v>
      </c>
      <c r="O4" s="180" t="s">
        <v>207</v>
      </c>
      <c r="P4" s="178" t="s">
        <v>199</v>
      </c>
      <c r="Q4" s="178"/>
      <c r="R4" s="178"/>
      <c r="S4" s="178" t="s">
        <v>105</v>
      </c>
      <c r="T4" s="180" t="s">
        <v>207</v>
      </c>
      <c r="U4" s="177" t="s">
        <v>199</v>
      </c>
      <c r="V4" s="177"/>
      <c r="W4" s="177"/>
      <c r="X4" s="181">
        <v>20</v>
      </c>
      <c r="Y4" s="180" t="s">
        <v>207</v>
      </c>
      <c r="Z4" s="178" t="s">
        <v>208</v>
      </c>
      <c r="AA4" s="178" t="s">
        <v>206</v>
      </c>
      <c r="AB4" s="178"/>
      <c r="AC4" s="178" t="s">
        <v>209</v>
      </c>
      <c r="AD4" s="180" t="s">
        <v>194</v>
      </c>
      <c r="AE4" s="178" t="s">
        <v>199</v>
      </c>
      <c r="AF4" s="178" t="s">
        <v>206</v>
      </c>
      <c r="AG4" s="178"/>
      <c r="AH4" s="178" t="s">
        <v>196</v>
      </c>
      <c r="AI4" s="180" t="s">
        <v>207</v>
      </c>
      <c r="AJ4" s="178" t="s">
        <v>199</v>
      </c>
      <c r="AK4" s="178" t="s">
        <v>690</v>
      </c>
      <c r="AL4" s="178"/>
      <c r="AM4" s="178" t="s">
        <v>101</v>
      </c>
      <c r="AN4" s="182" t="s">
        <v>194</v>
      </c>
      <c r="AO4" s="178"/>
      <c r="AP4" s="183" t="s">
        <v>101</v>
      </c>
      <c r="AQ4" s="178" t="s">
        <v>208</v>
      </c>
      <c r="AR4" s="178" t="s">
        <v>690</v>
      </c>
      <c r="AS4" s="178"/>
      <c r="AT4" s="178">
        <v>5</v>
      </c>
      <c r="AU4" s="182" t="s">
        <v>197</v>
      </c>
      <c r="AV4" s="178"/>
      <c r="AW4" s="183" t="s">
        <v>101</v>
      </c>
      <c r="AX4" s="178" t="s">
        <v>210</v>
      </c>
      <c r="AY4" s="178" t="s">
        <v>211</v>
      </c>
      <c r="AZ4" s="178" t="s">
        <v>212</v>
      </c>
      <c r="BA4" s="179" t="s">
        <v>611</v>
      </c>
      <c r="BB4" s="180">
        <v>200</v>
      </c>
      <c r="BC4" s="186" t="s">
        <v>214</v>
      </c>
      <c r="BD4" s="185" t="s">
        <v>215</v>
      </c>
      <c r="BE4" s="177" t="s">
        <v>224</v>
      </c>
      <c r="BF4" s="178" t="s">
        <v>212</v>
      </c>
      <c r="BG4" s="179" t="s">
        <v>611</v>
      </c>
      <c r="BH4" s="180">
        <v>200</v>
      </c>
      <c r="BJ4" s="190" t="s">
        <v>196</v>
      </c>
      <c r="BK4" s="57" t="s">
        <v>216</v>
      </c>
      <c r="BL4" s="57"/>
      <c r="BM4" s="57"/>
      <c r="BN4" s="57"/>
      <c r="BO4" s="57"/>
      <c r="BP4" s="191"/>
      <c r="BQ4" s="57"/>
      <c r="BR4" s="192" t="s">
        <v>228</v>
      </c>
      <c r="BS4" s="178" t="s">
        <v>121</v>
      </c>
      <c r="BT4" s="178" t="s">
        <v>153</v>
      </c>
      <c r="BU4" s="178" t="s">
        <v>154</v>
      </c>
      <c r="BV4" s="178" t="s">
        <v>155</v>
      </c>
      <c r="BW4" s="178" t="s">
        <v>156</v>
      </c>
      <c r="BX4" s="193" t="s">
        <v>157</v>
      </c>
      <c r="CA4" s="192"/>
      <c r="CB4" s="178"/>
      <c r="CC4" s="178"/>
      <c r="CD4" s="178"/>
      <c r="CE4" s="178"/>
      <c r="CF4" s="178"/>
      <c r="CG4" s="178"/>
      <c r="CH4" s="178"/>
      <c r="CI4" s="178"/>
      <c r="CJ4" s="178"/>
      <c r="CK4" s="178"/>
      <c r="CL4" s="178"/>
      <c r="CM4" s="178"/>
      <c r="CN4" s="178"/>
      <c r="CO4" s="178"/>
      <c r="CP4" s="178"/>
      <c r="CQ4" s="193"/>
      <c r="CR4" s="178"/>
      <c r="CS4" s="192" t="s">
        <v>319</v>
      </c>
      <c r="CT4" s="178" t="s">
        <v>319</v>
      </c>
      <c r="CU4" s="178" t="s">
        <v>319</v>
      </c>
      <c r="CV4" s="178" t="s">
        <v>319</v>
      </c>
      <c r="CW4" s="178" t="s">
        <v>319</v>
      </c>
      <c r="CX4" s="178" t="s">
        <v>319</v>
      </c>
      <c r="CY4" s="178" t="s">
        <v>320</v>
      </c>
      <c r="CZ4" s="193" t="s">
        <v>320</v>
      </c>
      <c r="DA4" s="178"/>
      <c r="DB4" s="192" t="s">
        <v>192</v>
      </c>
      <c r="DC4" s="178" t="s">
        <v>192</v>
      </c>
      <c r="DD4" s="178" t="s">
        <v>192</v>
      </c>
      <c r="DE4" s="178" t="s">
        <v>192</v>
      </c>
      <c r="DF4" s="178" t="s">
        <v>192</v>
      </c>
      <c r="DG4" s="178" t="s">
        <v>192</v>
      </c>
      <c r="DH4" s="178" t="s">
        <v>192</v>
      </c>
      <c r="DI4" s="178" t="s">
        <v>206</v>
      </c>
      <c r="DJ4" s="178" t="s">
        <v>206</v>
      </c>
      <c r="DK4" s="178" t="s">
        <v>206</v>
      </c>
      <c r="DL4" s="178" t="s">
        <v>206</v>
      </c>
      <c r="DM4" s="178" t="s">
        <v>206</v>
      </c>
      <c r="DN4" s="178" t="s">
        <v>206</v>
      </c>
      <c r="DO4" s="178" t="s">
        <v>206</v>
      </c>
      <c r="DP4" s="178" t="s">
        <v>206</v>
      </c>
      <c r="DQ4" s="178" t="s">
        <v>206</v>
      </c>
      <c r="DR4" s="193" t="s">
        <v>206</v>
      </c>
      <c r="DS4" s="178"/>
      <c r="DT4" s="199" t="s">
        <v>120</v>
      </c>
      <c r="DU4" s="200" t="s">
        <v>120</v>
      </c>
      <c r="DV4" s="200" t="s">
        <v>120</v>
      </c>
      <c r="DW4" s="200" t="s">
        <v>120</v>
      </c>
      <c r="DX4" s="201" t="s">
        <v>120</v>
      </c>
      <c r="DY4" s="178"/>
      <c r="DZ4" s="202" t="s">
        <v>122</v>
      </c>
      <c r="EA4" s="203" t="s">
        <v>122</v>
      </c>
      <c r="EB4" s="203" t="s">
        <v>122</v>
      </c>
      <c r="EC4" s="203" t="s">
        <v>122</v>
      </c>
      <c r="ED4" s="203" t="s">
        <v>122</v>
      </c>
      <c r="EE4" s="204" t="s">
        <v>122</v>
      </c>
      <c r="EF4" s="177"/>
      <c r="EG4" s="192" t="s">
        <v>192</v>
      </c>
      <c r="EH4" s="178" t="s">
        <v>192</v>
      </c>
      <c r="EI4" s="178" t="s">
        <v>192</v>
      </c>
      <c r="EJ4" s="178" t="s">
        <v>192</v>
      </c>
      <c r="EK4" s="178" t="s">
        <v>192</v>
      </c>
      <c r="EL4" s="178" t="s">
        <v>192</v>
      </c>
      <c r="EM4" s="178" t="s">
        <v>192</v>
      </c>
      <c r="EN4" s="178" t="s">
        <v>206</v>
      </c>
      <c r="EO4" s="178" t="s">
        <v>206</v>
      </c>
      <c r="EP4" s="178" t="s">
        <v>206</v>
      </c>
      <c r="EQ4" s="178" t="s">
        <v>206</v>
      </c>
      <c r="ER4" s="178" t="s">
        <v>206</v>
      </c>
      <c r="ES4" s="178" t="s">
        <v>206</v>
      </c>
      <c r="ET4" s="178" t="s">
        <v>206</v>
      </c>
      <c r="EU4" s="178" t="s">
        <v>206</v>
      </c>
      <c r="EV4" s="178" t="s">
        <v>206</v>
      </c>
      <c r="EW4" s="193" t="s">
        <v>206</v>
      </c>
      <c r="EX4" s="177"/>
      <c r="EY4" s="192" t="s">
        <v>192</v>
      </c>
      <c r="EZ4" s="178" t="s">
        <v>192</v>
      </c>
      <c r="FA4" s="178" t="s">
        <v>192</v>
      </c>
      <c r="FB4" s="178" t="s">
        <v>192</v>
      </c>
      <c r="FC4" s="178" t="s">
        <v>192</v>
      </c>
      <c r="FD4" s="178" t="s">
        <v>192</v>
      </c>
      <c r="FE4" s="178" t="s">
        <v>192</v>
      </c>
      <c r="FF4" s="178" t="s">
        <v>206</v>
      </c>
      <c r="FG4" s="178" t="s">
        <v>206</v>
      </c>
      <c r="FH4" s="178" t="s">
        <v>206</v>
      </c>
      <c r="FI4" s="178" t="s">
        <v>206</v>
      </c>
      <c r="FJ4" s="178" t="s">
        <v>206</v>
      </c>
      <c r="FK4" s="178" t="s">
        <v>206</v>
      </c>
      <c r="FL4" s="178" t="s">
        <v>206</v>
      </c>
      <c r="FM4" s="178" t="s">
        <v>206</v>
      </c>
      <c r="FN4" s="178" t="s">
        <v>206</v>
      </c>
      <c r="FO4" s="193" t="s">
        <v>206</v>
      </c>
      <c r="FP4" s="178"/>
      <c r="FQ4" s="199" t="s">
        <v>192</v>
      </c>
      <c r="FR4" s="200" t="s">
        <v>192</v>
      </c>
      <c r="FS4" s="200" t="s">
        <v>192</v>
      </c>
      <c r="FT4" s="200" t="s">
        <v>206</v>
      </c>
      <c r="FU4" s="200" t="s">
        <v>206</v>
      </c>
      <c r="FV4" s="200" t="s">
        <v>206</v>
      </c>
      <c r="FW4" s="200" t="s">
        <v>206</v>
      </c>
      <c r="FX4" s="200" t="s">
        <v>206</v>
      </c>
      <c r="FY4" s="200" t="s">
        <v>206</v>
      </c>
      <c r="FZ4" s="201" t="s">
        <v>206</v>
      </c>
      <c r="GA4" s="178"/>
      <c r="GB4" s="192" t="s">
        <v>192</v>
      </c>
      <c r="GC4" s="178" t="s">
        <v>192</v>
      </c>
      <c r="GD4" s="178" t="s">
        <v>192</v>
      </c>
      <c r="GE4" s="178" t="s">
        <v>192</v>
      </c>
      <c r="GF4" s="178" t="s">
        <v>192</v>
      </c>
      <c r="GG4" s="178" t="s">
        <v>192</v>
      </c>
      <c r="GH4" s="178" t="s">
        <v>206</v>
      </c>
      <c r="GI4" s="198" t="s">
        <v>206</v>
      </c>
      <c r="GJ4" s="178"/>
      <c r="GK4" s="178"/>
      <c r="GL4" s="178"/>
      <c r="GM4" s="178"/>
    </row>
    <row r="5" spans="1:195" ht="18.5" thickBot="1">
      <c r="A5" s="178" t="s">
        <v>208</v>
      </c>
      <c r="B5" s="178" t="s">
        <v>219</v>
      </c>
      <c r="C5" s="178"/>
      <c r="D5" s="178" t="s">
        <v>105</v>
      </c>
      <c r="E5" s="180" t="s">
        <v>203</v>
      </c>
      <c r="F5" s="178" t="s">
        <v>208</v>
      </c>
      <c r="G5" s="178"/>
      <c r="H5" s="178"/>
      <c r="I5" s="179">
        <v>60</v>
      </c>
      <c r="J5" s="180" t="s">
        <v>203</v>
      </c>
      <c r="K5" s="178" t="s">
        <v>208</v>
      </c>
      <c r="L5" s="178" t="s">
        <v>220</v>
      </c>
      <c r="M5" s="178"/>
      <c r="N5" s="178" t="s">
        <v>209</v>
      </c>
      <c r="O5" s="180" t="s">
        <v>203</v>
      </c>
      <c r="P5" s="178" t="s">
        <v>208</v>
      </c>
      <c r="Q5" s="178"/>
      <c r="R5" s="178"/>
      <c r="S5" s="178" t="s">
        <v>101</v>
      </c>
      <c r="T5" s="180" t="s">
        <v>203</v>
      </c>
      <c r="U5" s="178" t="s">
        <v>208</v>
      </c>
      <c r="V5" s="177"/>
      <c r="W5" s="177"/>
      <c r="X5" s="181">
        <v>60</v>
      </c>
      <c r="Y5" s="180" t="s">
        <v>203</v>
      </c>
      <c r="Z5" s="178" t="s">
        <v>221</v>
      </c>
      <c r="AA5" s="178"/>
      <c r="AB5" s="178"/>
      <c r="AC5" s="178"/>
      <c r="AD5" s="180" t="s">
        <v>207</v>
      </c>
      <c r="AE5" s="178" t="s">
        <v>208</v>
      </c>
      <c r="AF5" s="178" t="s">
        <v>219</v>
      </c>
      <c r="AG5" s="178"/>
      <c r="AH5" s="178" t="s">
        <v>105</v>
      </c>
      <c r="AI5" s="180" t="s">
        <v>203</v>
      </c>
      <c r="AJ5" s="178" t="s">
        <v>208</v>
      </c>
      <c r="AK5" s="178" t="s">
        <v>122</v>
      </c>
      <c r="AL5" s="178"/>
      <c r="AM5" s="178" t="s">
        <v>209</v>
      </c>
      <c r="AN5" s="182" t="s">
        <v>207</v>
      </c>
      <c r="AO5" s="178"/>
      <c r="AP5" s="183" t="s">
        <v>209</v>
      </c>
      <c r="AQ5" s="178" t="s">
        <v>222</v>
      </c>
      <c r="AR5" s="178" t="s">
        <v>692</v>
      </c>
      <c r="AS5" s="178"/>
      <c r="AT5" s="178">
        <v>12</v>
      </c>
      <c r="AU5" s="182" t="s">
        <v>223</v>
      </c>
      <c r="AV5" s="178"/>
      <c r="AW5" s="183" t="s">
        <v>209</v>
      </c>
      <c r="AX5" s="178" t="s">
        <v>224</v>
      </c>
      <c r="AY5" s="178" t="s">
        <v>192</v>
      </c>
      <c r="AZ5" s="178" t="s">
        <v>193</v>
      </c>
      <c r="BA5" s="179" t="s">
        <v>613</v>
      </c>
      <c r="BB5" s="187"/>
      <c r="BC5" s="186" t="s">
        <v>225</v>
      </c>
      <c r="BD5" s="185"/>
      <c r="BE5" s="177" t="s">
        <v>248</v>
      </c>
      <c r="BF5" s="178" t="s">
        <v>193</v>
      </c>
      <c r="BG5" s="179" t="s">
        <v>613</v>
      </c>
      <c r="BH5" s="177"/>
      <c r="BJ5" s="190" t="s">
        <v>226</v>
      </c>
      <c r="BK5" s="57" t="s">
        <v>227</v>
      </c>
      <c r="BL5" s="57"/>
      <c r="BM5" s="57"/>
      <c r="BN5" s="57"/>
      <c r="BO5" s="57"/>
      <c r="BP5" s="191"/>
      <c r="BQ5" s="57"/>
      <c r="BR5" s="192" t="s">
        <v>127</v>
      </c>
      <c r="BS5" s="178" t="s">
        <v>236</v>
      </c>
      <c r="BT5" s="178" t="s">
        <v>143</v>
      </c>
      <c r="BU5" s="178" t="s">
        <v>144</v>
      </c>
      <c r="BV5" s="178" t="s">
        <v>145</v>
      </c>
      <c r="BW5" s="178" t="s">
        <v>146</v>
      </c>
      <c r="BX5" s="193" t="s">
        <v>147</v>
      </c>
      <c r="CA5" s="334" t="s">
        <v>377</v>
      </c>
      <c r="CB5" s="335"/>
      <c r="CC5" s="335"/>
      <c r="CD5" s="335"/>
      <c r="CE5" s="335"/>
      <c r="CF5" s="335"/>
      <c r="CG5" s="335"/>
      <c r="CH5" s="335"/>
      <c r="CI5" s="335"/>
      <c r="CJ5" s="335"/>
      <c r="CK5" s="335"/>
      <c r="CL5" s="335"/>
      <c r="CM5" s="335"/>
      <c r="CN5" s="335"/>
      <c r="CO5" s="335"/>
      <c r="CP5" s="335"/>
      <c r="CQ5" s="336"/>
      <c r="CR5" s="178"/>
      <c r="CS5" s="199"/>
      <c r="CT5" s="200"/>
      <c r="CU5" s="200"/>
      <c r="CV5" s="200" t="s">
        <v>320</v>
      </c>
      <c r="CW5" s="200"/>
      <c r="CX5" s="200"/>
      <c r="CY5" s="200"/>
      <c r="CZ5" s="201"/>
      <c r="DA5" s="178"/>
      <c r="DB5" s="199" t="s">
        <v>322</v>
      </c>
      <c r="DC5" s="200" t="s">
        <v>322</v>
      </c>
      <c r="DD5" s="200" t="s">
        <v>322</v>
      </c>
      <c r="DE5" s="200" t="s">
        <v>322</v>
      </c>
      <c r="DF5" s="200" t="s">
        <v>322</v>
      </c>
      <c r="DG5" s="200" t="s">
        <v>322</v>
      </c>
      <c r="DH5" s="200" t="s">
        <v>322</v>
      </c>
      <c r="DI5" s="200" t="s">
        <v>322</v>
      </c>
      <c r="DJ5" s="200"/>
      <c r="DK5" s="200" t="s">
        <v>322</v>
      </c>
      <c r="DL5" s="200"/>
      <c r="DM5" s="200" t="s">
        <v>322</v>
      </c>
      <c r="DN5" s="200" t="s">
        <v>322</v>
      </c>
      <c r="DO5" s="200"/>
      <c r="DP5" s="200"/>
      <c r="DQ5" s="200"/>
      <c r="DR5" s="201"/>
      <c r="DS5" s="178"/>
      <c r="DT5" s="178"/>
      <c r="DU5" s="178"/>
      <c r="DV5" s="178"/>
      <c r="DW5" s="178"/>
      <c r="DX5" s="178"/>
      <c r="DY5" s="178"/>
      <c r="DZ5" s="178"/>
      <c r="EA5" s="178"/>
      <c r="EB5" s="178"/>
      <c r="EC5" s="178"/>
      <c r="ED5" s="178"/>
      <c r="EE5" s="178"/>
      <c r="EF5" s="178"/>
      <c r="EG5" s="192" t="s">
        <v>230</v>
      </c>
      <c r="EH5" s="178" t="s">
        <v>237</v>
      </c>
      <c r="EI5" s="178"/>
      <c r="EJ5" s="178"/>
      <c r="EK5" s="178" t="s">
        <v>206</v>
      </c>
      <c r="EL5" s="178"/>
      <c r="EM5" s="178"/>
      <c r="EN5" s="178"/>
      <c r="EO5" s="178"/>
      <c r="EP5" s="178"/>
      <c r="EQ5" s="178"/>
      <c r="ER5" s="178"/>
      <c r="ES5" s="178"/>
      <c r="ET5" s="178"/>
      <c r="EU5" s="178"/>
      <c r="EV5" s="178" t="s">
        <v>219</v>
      </c>
      <c r="EW5" s="193" t="s">
        <v>219</v>
      </c>
      <c r="EX5" s="178"/>
      <c r="EY5" s="192" t="s">
        <v>230</v>
      </c>
      <c r="EZ5" s="178"/>
      <c r="FA5" s="178"/>
      <c r="FB5" s="178"/>
      <c r="FC5" s="178"/>
      <c r="FD5" s="178"/>
      <c r="FE5" s="178"/>
      <c r="FF5" s="178"/>
      <c r="FG5" s="178"/>
      <c r="FH5" s="178"/>
      <c r="FI5" s="178"/>
      <c r="FJ5" s="178"/>
      <c r="FK5" s="178"/>
      <c r="FL5" s="178"/>
      <c r="FM5" s="178"/>
      <c r="FN5" s="178" t="s">
        <v>219</v>
      </c>
      <c r="FO5" s="193" t="s">
        <v>219</v>
      </c>
      <c r="FP5" s="178"/>
      <c r="FQ5" s="178"/>
      <c r="FR5" s="178"/>
      <c r="FS5" s="178"/>
      <c r="FT5" s="178"/>
      <c r="FU5" s="178"/>
      <c r="FV5" s="178"/>
      <c r="FW5" s="178"/>
      <c r="FX5" s="178"/>
      <c r="FY5" s="178"/>
      <c r="FZ5" s="178"/>
      <c r="GA5" s="178"/>
      <c r="GB5" s="192" t="s">
        <v>319</v>
      </c>
      <c r="GC5" s="178" t="s">
        <v>319</v>
      </c>
      <c r="GD5" s="178" t="s">
        <v>319</v>
      </c>
      <c r="GE5" s="178" t="s">
        <v>319</v>
      </c>
      <c r="GF5" s="178" t="s">
        <v>319</v>
      </c>
      <c r="GG5" s="178" t="s">
        <v>319</v>
      </c>
      <c r="GH5" s="178" t="s">
        <v>320</v>
      </c>
      <c r="GI5" s="198" t="s">
        <v>320</v>
      </c>
      <c r="GJ5" s="178"/>
      <c r="GK5" s="178"/>
      <c r="GL5" s="178"/>
      <c r="GM5" s="178"/>
    </row>
    <row r="6" spans="1:195" ht="18.5" thickBot="1">
      <c r="A6" s="178" t="s">
        <v>229</v>
      </c>
      <c r="B6" s="178" t="s">
        <v>230</v>
      </c>
      <c r="C6" s="178"/>
      <c r="D6" s="178" t="s">
        <v>101</v>
      </c>
      <c r="E6" s="180" t="s">
        <v>213</v>
      </c>
      <c r="F6" s="178" t="s">
        <v>222</v>
      </c>
      <c r="G6" s="178"/>
      <c r="H6" s="178"/>
      <c r="I6" s="178"/>
      <c r="J6" s="180" t="s">
        <v>213</v>
      </c>
      <c r="K6" s="178" t="s">
        <v>222</v>
      </c>
      <c r="L6" s="178"/>
      <c r="M6" s="178"/>
      <c r="N6" s="178"/>
      <c r="O6" s="180" t="s">
        <v>213</v>
      </c>
      <c r="P6" s="178" t="s">
        <v>231</v>
      </c>
      <c r="Q6" s="178"/>
      <c r="R6" s="178"/>
      <c r="S6" s="178" t="s">
        <v>209</v>
      </c>
      <c r="T6" s="183"/>
      <c r="U6" s="177" t="s">
        <v>222</v>
      </c>
      <c r="V6" s="177"/>
      <c r="W6" s="177"/>
      <c r="X6" s="177"/>
      <c r="Y6" s="180" t="s">
        <v>213</v>
      </c>
      <c r="Z6" s="178" t="s">
        <v>232</v>
      </c>
      <c r="AA6" s="178"/>
      <c r="AB6" s="178"/>
      <c r="AC6" s="178"/>
      <c r="AD6" s="180" t="s">
        <v>203</v>
      </c>
      <c r="AE6" s="178" t="s">
        <v>229</v>
      </c>
      <c r="AF6" s="178" t="s">
        <v>230</v>
      </c>
      <c r="AG6" s="178"/>
      <c r="AH6" s="178" t="s">
        <v>101</v>
      </c>
      <c r="AI6" s="180" t="s">
        <v>213</v>
      </c>
      <c r="AJ6" s="178" t="s">
        <v>222</v>
      </c>
      <c r="AK6" s="178" t="s">
        <v>206</v>
      </c>
      <c r="AL6" s="178"/>
      <c r="AM6" s="178"/>
      <c r="AN6" s="182" t="s">
        <v>203</v>
      </c>
      <c r="AO6" s="178"/>
      <c r="AP6" s="183"/>
      <c r="AQ6" s="178" t="s">
        <v>231</v>
      </c>
      <c r="AR6" s="178"/>
      <c r="AS6" s="178"/>
      <c r="AT6" s="178"/>
      <c r="AU6" s="182" t="s">
        <v>194</v>
      </c>
      <c r="AV6" s="178"/>
      <c r="AW6" s="183"/>
      <c r="AX6" s="57" t="s">
        <v>233</v>
      </c>
      <c r="AY6" s="178" t="s">
        <v>206</v>
      </c>
      <c r="AZ6" s="178" t="s">
        <v>234</v>
      </c>
      <c r="BA6" s="177"/>
      <c r="BB6" s="188"/>
      <c r="BC6" s="186" t="s">
        <v>235</v>
      </c>
      <c r="BD6" s="185"/>
      <c r="BE6" s="177" t="s">
        <v>288</v>
      </c>
      <c r="BF6" s="177" t="s">
        <v>234</v>
      </c>
      <c r="BG6" s="177"/>
      <c r="BH6" s="177"/>
      <c r="BJ6" s="190" t="s">
        <v>105</v>
      </c>
      <c r="BK6" s="57" t="s">
        <v>205</v>
      </c>
      <c r="BL6" s="57" t="s">
        <v>205</v>
      </c>
      <c r="BM6" s="57" t="s">
        <v>205</v>
      </c>
      <c r="BN6" s="57">
        <v>0.5</v>
      </c>
      <c r="BO6" s="57">
        <v>2</v>
      </c>
      <c r="BP6" s="191">
        <v>9</v>
      </c>
      <c r="BQ6" s="57"/>
      <c r="BR6" s="192" t="s">
        <v>131</v>
      </c>
      <c r="BS6" s="178" t="s">
        <v>119</v>
      </c>
      <c r="BT6" s="178" t="s">
        <v>158</v>
      </c>
      <c r="BU6" s="178" t="s">
        <v>159</v>
      </c>
      <c r="BV6" s="178" t="s">
        <v>160</v>
      </c>
      <c r="BW6" s="178" t="s">
        <v>161</v>
      </c>
      <c r="BX6" s="193" t="s">
        <v>162</v>
      </c>
      <c r="CA6" s="337"/>
      <c r="CB6" s="338"/>
      <c r="CC6" s="338"/>
      <c r="CD6" s="338"/>
      <c r="CE6" s="338"/>
      <c r="CF6" s="338"/>
      <c r="CG6" s="338"/>
      <c r="CH6" s="338"/>
      <c r="CI6" s="338"/>
      <c r="CJ6" s="338"/>
      <c r="CK6" s="338"/>
      <c r="CL6" s="338"/>
      <c r="CM6" s="338"/>
      <c r="CN6" s="338"/>
      <c r="CO6" s="338"/>
      <c r="CP6" s="338"/>
      <c r="CQ6" s="339"/>
      <c r="CR6" s="178"/>
      <c r="CS6" s="178"/>
      <c r="CT6" s="178"/>
      <c r="CU6" s="178"/>
      <c r="CV6" s="178"/>
      <c r="CW6" s="178"/>
      <c r="CX6" s="178"/>
      <c r="CY6" s="178"/>
      <c r="CZ6" s="178"/>
      <c r="DA6" s="178"/>
      <c r="DB6" s="178"/>
      <c r="DC6" s="178"/>
      <c r="DD6" s="178"/>
      <c r="DE6" s="178"/>
      <c r="DF6" s="178"/>
      <c r="DG6" s="178"/>
      <c r="DH6" s="178"/>
      <c r="DI6" s="178"/>
      <c r="DJ6" s="178"/>
      <c r="DK6" s="178"/>
      <c r="DL6" s="178"/>
      <c r="DM6" s="178"/>
      <c r="DN6" s="178"/>
      <c r="DO6" s="178"/>
      <c r="DP6" s="178"/>
      <c r="DQ6" s="178"/>
      <c r="DR6" s="178"/>
      <c r="DS6" s="178"/>
      <c r="DT6" s="178"/>
      <c r="DU6" s="178"/>
      <c r="DV6" s="178"/>
      <c r="DW6" s="178"/>
      <c r="DX6" s="178"/>
      <c r="DY6" s="178"/>
      <c r="DZ6" s="178"/>
      <c r="EA6" s="178"/>
      <c r="EB6" s="178"/>
      <c r="EC6" s="178"/>
      <c r="ED6" s="178"/>
      <c r="EE6" s="178"/>
      <c r="EF6" s="178"/>
      <c r="EG6" s="199" t="s">
        <v>237</v>
      </c>
      <c r="EH6" s="200"/>
      <c r="EI6" s="200"/>
      <c r="EJ6" s="200"/>
      <c r="EK6" s="200" t="s">
        <v>237</v>
      </c>
      <c r="EL6" s="200"/>
      <c r="EM6" s="200"/>
      <c r="EN6" s="200"/>
      <c r="EO6" s="200"/>
      <c r="EP6" s="200"/>
      <c r="EQ6" s="200"/>
      <c r="ER6" s="200"/>
      <c r="ES6" s="200"/>
      <c r="ET6" s="200"/>
      <c r="EU6" s="200"/>
      <c r="EV6" s="200"/>
      <c r="EW6" s="201"/>
      <c r="EX6" s="178"/>
      <c r="EY6" s="199" t="s">
        <v>237</v>
      </c>
      <c r="EZ6" s="200"/>
      <c r="FA6" s="200"/>
      <c r="FB6" s="200"/>
      <c r="FC6" s="200"/>
      <c r="FD6" s="200"/>
      <c r="FE6" s="200"/>
      <c r="FF6" s="200"/>
      <c r="FG6" s="200"/>
      <c r="FH6" s="200"/>
      <c r="FI6" s="200"/>
      <c r="FJ6" s="200"/>
      <c r="FK6" s="200"/>
      <c r="FL6" s="200"/>
      <c r="FM6" s="200"/>
      <c r="FN6" s="200"/>
      <c r="FO6" s="201"/>
      <c r="FP6" s="178"/>
      <c r="FQ6" s="178"/>
      <c r="FR6" s="178"/>
      <c r="FS6" s="178"/>
      <c r="FT6" s="178"/>
      <c r="FU6" s="178"/>
      <c r="FV6" s="178"/>
      <c r="FW6" s="178"/>
      <c r="FX6" s="178"/>
      <c r="FY6" s="178"/>
      <c r="FZ6" s="178"/>
      <c r="GA6" s="178"/>
      <c r="GB6" s="192" t="s">
        <v>122</v>
      </c>
      <c r="GC6" s="178" t="s">
        <v>122</v>
      </c>
      <c r="GD6" s="178" t="s">
        <v>122</v>
      </c>
      <c r="GE6" s="178" t="s">
        <v>122</v>
      </c>
      <c r="GF6" s="178" t="s">
        <v>122</v>
      </c>
      <c r="GG6" s="178" t="s">
        <v>122</v>
      </c>
      <c r="GH6" s="178"/>
      <c r="GI6" s="198"/>
      <c r="GJ6" s="178"/>
      <c r="GK6" s="178"/>
      <c r="GL6" s="178"/>
      <c r="GM6" s="178"/>
    </row>
    <row r="7" spans="1:195" ht="18.5" thickBot="1">
      <c r="A7" s="178" t="s">
        <v>222</v>
      </c>
      <c r="B7" s="178" t="s">
        <v>237</v>
      </c>
      <c r="C7" s="178"/>
      <c r="D7" s="178" t="s">
        <v>209</v>
      </c>
      <c r="E7" s="180"/>
      <c r="F7" s="178" t="s">
        <v>231</v>
      </c>
      <c r="G7" s="178"/>
      <c r="H7" s="178"/>
      <c r="I7" s="178"/>
      <c r="J7" s="180" t="s">
        <v>238</v>
      </c>
      <c r="K7" s="178" t="s">
        <v>229</v>
      </c>
      <c r="L7" s="178"/>
      <c r="M7" s="178"/>
      <c r="N7" s="178"/>
      <c r="O7" s="183"/>
      <c r="P7" s="178" t="s">
        <v>221</v>
      </c>
      <c r="Q7" s="178"/>
      <c r="R7" s="178"/>
      <c r="S7" s="178"/>
      <c r="T7" s="183"/>
      <c r="U7" s="177" t="s">
        <v>231</v>
      </c>
      <c r="V7" s="177"/>
      <c r="W7" s="177"/>
      <c r="X7" s="177"/>
      <c r="Y7" s="180" t="s">
        <v>238</v>
      </c>
      <c r="Z7" s="178" t="s">
        <v>201</v>
      </c>
      <c r="AA7" s="178"/>
      <c r="AB7" s="178"/>
      <c r="AC7" s="178"/>
      <c r="AD7" s="180" t="s">
        <v>213</v>
      </c>
      <c r="AE7" s="178" t="s">
        <v>222</v>
      </c>
      <c r="AF7" s="178" t="s">
        <v>237</v>
      </c>
      <c r="AG7" s="178"/>
      <c r="AH7" s="178" t="s">
        <v>209</v>
      </c>
      <c r="AI7" s="180"/>
      <c r="AJ7" s="178" t="s">
        <v>231</v>
      </c>
      <c r="AK7" s="178" t="s">
        <v>691</v>
      </c>
      <c r="AL7" s="178"/>
      <c r="AM7" s="178"/>
      <c r="AN7" s="178"/>
      <c r="AO7" s="178"/>
      <c r="AP7" s="183"/>
      <c r="AQ7" s="178" t="s">
        <v>221</v>
      </c>
      <c r="AR7" s="178"/>
      <c r="AS7" s="178"/>
      <c r="AT7" s="178"/>
      <c r="AU7" s="182" t="s">
        <v>207</v>
      </c>
      <c r="AV7" s="178"/>
      <c r="AW7" s="183"/>
      <c r="AX7" s="57" t="s">
        <v>239</v>
      </c>
      <c r="AY7" s="178" t="s">
        <v>219</v>
      </c>
      <c r="AZ7" s="178" t="s">
        <v>195</v>
      </c>
      <c r="BA7" s="177"/>
      <c r="BB7" s="185"/>
      <c r="BC7" s="177"/>
      <c r="BD7" s="185"/>
      <c r="BE7" s="177"/>
      <c r="BF7" s="177" t="s">
        <v>195</v>
      </c>
      <c r="BG7" s="177"/>
      <c r="BH7" s="177"/>
      <c r="BJ7" s="190" t="s">
        <v>101</v>
      </c>
      <c r="BK7" s="57" t="s">
        <v>240</v>
      </c>
      <c r="BL7" s="57" t="s">
        <v>240</v>
      </c>
      <c r="BM7" s="57" t="s">
        <v>205</v>
      </c>
      <c r="BN7" s="57">
        <v>5</v>
      </c>
      <c r="BO7" s="57">
        <v>5</v>
      </c>
      <c r="BP7" s="191">
        <v>22.5</v>
      </c>
      <c r="BQ7" s="57"/>
      <c r="BR7" s="192" t="s">
        <v>133</v>
      </c>
      <c r="BS7" s="178" t="s">
        <v>245</v>
      </c>
      <c r="BT7" s="178" t="s">
        <v>166</v>
      </c>
      <c r="BU7" s="178" t="s">
        <v>167</v>
      </c>
      <c r="BV7" s="178" t="s">
        <v>168</v>
      </c>
      <c r="BW7" s="178" t="s">
        <v>169</v>
      </c>
      <c r="BX7" s="193" t="s">
        <v>170</v>
      </c>
      <c r="CA7" s="178"/>
      <c r="CB7" s="178"/>
      <c r="CC7" s="178"/>
      <c r="CD7" s="178"/>
      <c r="CE7" s="178"/>
      <c r="CF7" s="178"/>
      <c r="CG7" s="178"/>
      <c r="CH7" s="178"/>
      <c r="CI7" s="178"/>
      <c r="CJ7" s="178"/>
      <c r="CK7" s="178"/>
      <c r="CL7" s="178"/>
      <c r="CM7" s="178"/>
      <c r="CN7" s="178"/>
      <c r="CO7" s="178"/>
      <c r="CP7" s="178"/>
      <c r="CQ7" s="178"/>
      <c r="CR7" s="178"/>
      <c r="CS7" s="178"/>
      <c r="CT7" s="178"/>
      <c r="CU7" s="178"/>
      <c r="CV7" s="178"/>
      <c r="CW7" s="178"/>
      <c r="CX7" s="178"/>
      <c r="CY7" s="178"/>
      <c r="CZ7" s="178"/>
      <c r="DA7" s="178"/>
      <c r="DB7" s="178"/>
      <c r="DC7" s="178"/>
      <c r="DD7" s="178"/>
      <c r="DE7" s="178"/>
      <c r="DF7" s="178"/>
      <c r="DG7" s="178"/>
      <c r="DH7" s="178"/>
      <c r="DI7" s="178"/>
      <c r="DJ7" s="178"/>
      <c r="DK7" s="178"/>
      <c r="DL7" s="178"/>
      <c r="DM7" s="178"/>
      <c r="DN7" s="178"/>
      <c r="DO7" s="178"/>
      <c r="DP7" s="178"/>
      <c r="DQ7" s="178"/>
      <c r="DR7" s="178"/>
      <c r="DS7" s="178"/>
      <c r="DT7" s="178"/>
      <c r="DU7" s="178"/>
      <c r="DV7" s="178"/>
      <c r="DW7" s="178"/>
      <c r="DX7" s="178"/>
      <c r="DY7" s="178"/>
      <c r="DZ7" s="178"/>
      <c r="EA7" s="178"/>
      <c r="EB7" s="178"/>
      <c r="EC7" s="178"/>
      <c r="ED7" s="178"/>
      <c r="EE7" s="178"/>
      <c r="EF7" s="178"/>
      <c r="EG7" s="178"/>
      <c r="EH7" s="178"/>
      <c r="EI7" s="178"/>
      <c r="EJ7" s="178"/>
      <c r="EK7" s="178"/>
      <c r="EL7" s="178"/>
      <c r="EM7" s="178"/>
      <c r="EN7" s="178"/>
      <c r="EO7" s="178"/>
      <c r="EP7" s="178"/>
      <c r="EQ7" s="178"/>
      <c r="ER7" s="178"/>
      <c r="ES7" s="178"/>
      <c r="ET7" s="178"/>
      <c r="EU7" s="178"/>
      <c r="EV7" s="178"/>
      <c r="EW7" s="178"/>
      <c r="EX7" s="178"/>
      <c r="EY7" s="178"/>
      <c r="EZ7" s="178"/>
      <c r="FA7" s="178"/>
      <c r="FB7" s="178"/>
      <c r="FC7" s="178"/>
      <c r="FD7" s="178"/>
      <c r="FE7" s="178"/>
      <c r="FF7" s="178"/>
      <c r="FG7" s="178"/>
      <c r="FH7" s="178"/>
      <c r="FI7" s="178"/>
      <c r="FJ7" s="178"/>
      <c r="FK7" s="178"/>
      <c r="FL7" s="178"/>
      <c r="FM7" s="178"/>
      <c r="FN7" s="178"/>
      <c r="FO7" s="178"/>
      <c r="FP7" s="178"/>
      <c r="FQ7" s="178"/>
      <c r="FR7" s="178"/>
      <c r="FS7" s="178"/>
      <c r="FT7" s="178"/>
      <c r="FU7" s="178"/>
      <c r="FV7" s="178"/>
      <c r="FW7" s="178"/>
      <c r="FX7" s="178"/>
      <c r="FY7" s="178"/>
      <c r="FZ7" s="178"/>
      <c r="GA7" s="178"/>
      <c r="GB7" s="199" t="s">
        <v>230</v>
      </c>
      <c r="GC7" s="200"/>
      <c r="GD7" s="200"/>
      <c r="GE7" s="200"/>
      <c r="GF7" s="200"/>
      <c r="GG7" s="200"/>
      <c r="GH7" s="200"/>
      <c r="GI7" s="201"/>
      <c r="GJ7" s="178"/>
      <c r="GK7" s="178"/>
      <c r="GL7" s="178"/>
      <c r="GM7" s="178"/>
    </row>
    <row r="8" spans="1:195" ht="15" customHeight="1">
      <c r="A8" s="178" t="s">
        <v>231</v>
      </c>
      <c r="B8" s="178"/>
      <c r="C8" s="178"/>
      <c r="D8" s="178"/>
      <c r="E8" s="180"/>
      <c r="F8" s="178" t="s">
        <v>221</v>
      </c>
      <c r="G8" s="178"/>
      <c r="H8" s="178"/>
      <c r="I8" s="178"/>
      <c r="J8" s="183"/>
      <c r="K8" s="178" t="s">
        <v>231</v>
      </c>
      <c r="L8" s="178"/>
      <c r="M8" s="178"/>
      <c r="N8" s="178"/>
      <c r="O8" s="183"/>
      <c r="P8" s="178"/>
      <c r="Q8" s="178"/>
      <c r="R8" s="178"/>
      <c r="S8" s="178"/>
      <c r="T8" s="183"/>
      <c r="U8" s="178" t="s">
        <v>221</v>
      </c>
      <c r="V8" s="177"/>
      <c r="W8" s="177"/>
      <c r="X8" s="177"/>
      <c r="Y8" s="183"/>
      <c r="Z8" s="178" t="s">
        <v>241</v>
      </c>
      <c r="AA8" s="178"/>
      <c r="AB8" s="178"/>
      <c r="AC8" s="178"/>
      <c r="AD8" s="183"/>
      <c r="AE8" s="178" t="s">
        <v>231</v>
      </c>
      <c r="AF8" s="178"/>
      <c r="AG8" s="178"/>
      <c r="AH8" s="178"/>
      <c r="AI8" s="180"/>
      <c r="AJ8" s="178" t="s">
        <v>221</v>
      </c>
      <c r="AK8" s="178" t="s">
        <v>230</v>
      </c>
      <c r="AL8" s="178"/>
      <c r="AM8" s="178"/>
      <c r="AN8" s="178"/>
      <c r="AO8" s="178"/>
      <c r="AP8" s="183"/>
      <c r="AQ8" s="178"/>
      <c r="AR8" s="178"/>
      <c r="AS8" s="178"/>
      <c r="AT8" s="178"/>
      <c r="AU8" s="182" t="s">
        <v>203</v>
      </c>
      <c r="AV8" s="178"/>
      <c r="AW8" s="183"/>
      <c r="AX8" s="57" t="s">
        <v>242</v>
      </c>
      <c r="AY8" s="178" t="s">
        <v>243</v>
      </c>
      <c r="AZ8" s="177"/>
      <c r="BA8" s="177"/>
      <c r="BB8" s="185"/>
      <c r="BC8" s="189" t="s">
        <v>119</v>
      </c>
      <c r="BD8" s="185"/>
      <c r="BJ8" s="190" t="s">
        <v>209</v>
      </c>
      <c r="BK8" s="57" t="s">
        <v>244</v>
      </c>
      <c r="BL8" s="57" t="s">
        <v>244</v>
      </c>
      <c r="BM8" s="57" t="s">
        <v>205</v>
      </c>
      <c r="BN8" s="57">
        <v>20</v>
      </c>
      <c r="BO8" s="57">
        <v>12</v>
      </c>
      <c r="BP8" s="191">
        <v>54</v>
      </c>
      <c r="BQ8" s="57"/>
      <c r="BR8" s="192" t="s">
        <v>249</v>
      </c>
      <c r="BS8" s="178" t="s">
        <v>396</v>
      </c>
      <c r="BT8" s="178" t="s">
        <v>397</v>
      </c>
      <c r="BU8" s="178" t="s">
        <v>398</v>
      </c>
      <c r="BV8" s="178" t="s">
        <v>399</v>
      </c>
      <c r="BW8" s="178" t="s">
        <v>400</v>
      </c>
      <c r="BX8" s="193" t="s">
        <v>401</v>
      </c>
      <c r="CA8" s="178"/>
      <c r="CB8" s="178"/>
      <c r="CC8" s="178"/>
      <c r="CD8" s="178"/>
      <c r="CE8" s="178"/>
      <c r="CF8" s="178"/>
      <c r="CG8" s="178"/>
      <c r="CH8" s="178"/>
      <c r="CI8" s="178"/>
      <c r="CJ8" s="178"/>
      <c r="CK8" s="178"/>
      <c r="CL8" s="178"/>
      <c r="CM8" s="178"/>
      <c r="CN8" s="178"/>
      <c r="CO8" s="178"/>
      <c r="CP8" s="178"/>
      <c r="CQ8" s="178"/>
      <c r="CR8" s="178"/>
      <c r="CS8" s="178"/>
      <c r="CT8" s="178"/>
      <c r="CU8" s="178"/>
      <c r="CV8" s="178"/>
      <c r="CW8" s="178"/>
      <c r="CX8" s="178"/>
      <c r="CY8" s="178"/>
      <c r="CZ8" s="178"/>
      <c r="DA8" s="178"/>
      <c r="DB8" s="178"/>
      <c r="DC8" s="178"/>
      <c r="DD8" s="178"/>
      <c r="DE8" s="178"/>
      <c r="DF8" s="178"/>
      <c r="DG8" s="178"/>
      <c r="DH8" s="178"/>
      <c r="DI8" s="178"/>
      <c r="DJ8" s="178"/>
      <c r="DK8" s="178"/>
      <c r="DL8" s="178"/>
      <c r="DM8" s="178"/>
      <c r="DN8" s="178"/>
      <c r="DO8" s="178"/>
      <c r="DP8" s="178"/>
      <c r="DQ8" s="178"/>
      <c r="DR8" s="178"/>
      <c r="DS8" s="178"/>
      <c r="DT8" s="178"/>
      <c r="DU8" s="178"/>
      <c r="DV8" s="178"/>
      <c r="DW8" s="178"/>
      <c r="DX8" s="178"/>
      <c r="DY8" s="178"/>
      <c r="DZ8" s="178"/>
      <c r="EA8" s="178"/>
      <c r="EB8" s="178"/>
      <c r="EC8" s="178"/>
      <c r="ED8" s="178"/>
      <c r="EE8" s="178"/>
      <c r="EF8" s="178"/>
      <c r="EG8" s="178"/>
      <c r="EH8" s="178"/>
      <c r="EI8" s="178"/>
      <c r="EJ8" s="178"/>
      <c r="EK8" s="178"/>
      <c r="EL8" s="178"/>
      <c r="EM8" s="178"/>
      <c r="EN8" s="178"/>
      <c r="EO8" s="178"/>
      <c r="EP8" s="178"/>
      <c r="EQ8" s="178"/>
      <c r="ER8" s="178"/>
      <c r="ES8" s="178"/>
      <c r="ET8" s="178"/>
      <c r="EU8" s="178"/>
      <c r="EV8" s="178"/>
      <c r="EW8" s="178"/>
      <c r="EX8" s="178"/>
      <c r="EY8" s="178"/>
      <c r="EZ8" s="178"/>
      <c r="FA8" s="178"/>
      <c r="FB8" s="178"/>
      <c r="FC8" s="178"/>
      <c r="FD8" s="178"/>
      <c r="FE8" s="178"/>
      <c r="FF8" s="178"/>
      <c r="FG8" s="178"/>
      <c r="FH8" s="178"/>
      <c r="FI8" s="178"/>
      <c r="FJ8" s="178"/>
      <c r="FK8" s="178"/>
      <c r="FL8" s="178"/>
      <c r="FM8" s="178"/>
      <c r="FN8" s="178"/>
      <c r="FO8" s="178"/>
      <c r="FP8" s="178"/>
      <c r="FQ8" s="178"/>
      <c r="FR8" s="178"/>
      <c r="FS8" s="178"/>
      <c r="FT8" s="178"/>
      <c r="FU8" s="178"/>
      <c r="FV8" s="178"/>
      <c r="FW8" s="178"/>
      <c r="FX8" s="178"/>
      <c r="FY8" s="178"/>
      <c r="FZ8" s="178"/>
      <c r="GA8" s="178"/>
      <c r="GB8" s="178"/>
      <c r="GC8" s="178"/>
      <c r="GD8" s="178"/>
      <c r="GE8" s="178"/>
      <c r="GF8" s="178"/>
      <c r="GG8" s="178"/>
      <c r="GH8" s="178"/>
      <c r="GI8" s="178"/>
      <c r="GJ8" s="178"/>
      <c r="GK8" s="178"/>
      <c r="GL8" s="178"/>
      <c r="GM8" s="178"/>
    </row>
    <row r="9" spans="1:195">
      <c r="A9" s="178" t="s">
        <v>221</v>
      </c>
      <c r="B9" s="178"/>
      <c r="C9" s="178"/>
      <c r="D9" s="178"/>
      <c r="E9" s="183"/>
      <c r="F9" s="178" t="s">
        <v>246</v>
      </c>
      <c r="G9" s="178"/>
      <c r="H9" s="178"/>
      <c r="I9" s="178"/>
      <c r="J9" s="183"/>
      <c r="K9" s="178" t="s">
        <v>221</v>
      </c>
      <c r="L9" s="178"/>
      <c r="M9" s="178"/>
      <c r="N9" s="178"/>
      <c r="O9" s="183"/>
      <c r="P9" s="178"/>
      <c r="Q9" s="178"/>
      <c r="R9" s="178"/>
      <c r="S9" s="178"/>
      <c r="T9" s="183"/>
      <c r="U9" s="177"/>
      <c r="V9" s="177"/>
      <c r="W9" s="177"/>
      <c r="X9" s="177"/>
      <c r="Y9" s="183"/>
      <c r="Z9" s="178" t="s">
        <v>246</v>
      </c>
      <c r="AA9" s="178"/>
      <c r="AB9" s="178"/>
      <c r="AC9" s="178"/>
      <c r="AD9" s="183"/>
      <c r="AE9" s="178" t="s">
        <v>221</v>
      </c>
      <c r="AF9" s="178"/>
      <c r="AG9" s="178"/>
      <c r="AH9" s="178"/>
      <c r="AI9" s="183"/>
      <c r="AJ9" s="178" t="s">
        <v>246</v>
      </c>
      <c r="AK9" s="178"/>
      <c r="AL9" s="178"/>
      <c r="AM9" s="178"/>
      <c r="AN9" s="178"/>
      <c r="AO9" s="178"/>
      <c r="AP9" s="183"/>
      <c r="AQ9" s="178"/>
      <c r="AR9" s="178"/>
      <c r="AS9" s="178"/>
      <c r="AT9" s="178"/>
      <c r="AU9" s="178"/>
      <c r="AV9" s="178"/>
      <c r="AW9" s="183"/>
      <c r="AX9" s="57" t="s">
        <v>247</v>
      </c>
      <c r="AY9" s="178" t="s">
        <v>248</v>
      </c>
      <c r="AZ9" s="177"/>
      <c r="BA9" s="177"/>
      <c r="BB9" s="185"/>
      <c r="BC9" s="186" t="s">
        <v>214</v>
      </c>
      <c r="BD9" s="185"/>
      <c r="BJ9" s="194" t="s">
        <v>674</v>
      </c>
      <c r="BK9" s="177" t="s">
        <v>205</v>
      </c>
      <c r="BL9" s="177" t="s">
        <v>205</v>
      </c>
      <c r="BM9" s="177" t="s">
        <v>205</v>
      </c>
      <c r="BN9" s="177"/>
      <c r="BO9" s="177"/>
      <c r="BP9" s="195"/>
      <c r="BQ9" s="177"/>
      <c r="BR9" s="192" t="s">
        <v>675</v>
      </c>
      <c r="BS9" s="178" t="s">
        <v>675</v>
      </c>
      <c r="BT9" s="178" t="s">
        <v>689</v>
      </c>
      <c r="BU9" s="178"/>
      <c r="BV9" s="178" t="s">
        <v>676</v>
      </c>
      <c r="BW9" s="178" t="s">
        <v>677</v>
      </c>
      <c r="BX9" s="193" t="s">
        <v>678</v>
      </c>
      <c r="CA9" s="178"/>
      <c r="CB9" s="178"/>
      <c r="CC9" s="178"/>
      <c r="CD9" s="178"/>
      <c r="CE9" s="178"/>
      <c r="CF9" s="178"/>
      <c r="CG9" s="178"/>
      <c r="CH9" s="178"/>
      <c r="CI9" s="178"/>
      <c r="CJ9" s="178"/>
      <c r="CK9" s="178"/>
      <c r="CL9" s="178"/>
      <c r="CM9" s="178"/>
      <c r="CN9" s="178"/>
      <c r="CO9" s="178"/>
      <c r="CP9" s="178"/>
      <c r="CQ9" s="178"/>
      <c r="CR9" s="178"/>
      <c r="CS9" s="178"/>
      <c r="CT9" s="178"/>
      <c r="CU9" s="178"/>
      <c r="CV9" s="178"/>
      <c r="CW9" s="178"/>
      <c r="CX9" s="178"/>
      <c r="CY9" s="178"/>
      <c r="CZ9" s="178"/>
      <c r="DA9" s="178"/>
      <c r="DB9" s="178"/>
      <c r="DC9" s="178"/>
      <c r="DD9" s="178"/>
      <c r="DE9" s="178"/>
      <c r="DF9" s="178"/>
      <c r="DG9" s="178"/>
      <c r="DH9" s="178"/>
      <c r="DI9" s="178"/>
      <c r="DJ9" s="178"/>
      <c r="DK9" s="178"/>
      <c r="DL9" s="178"/>
      <c r="DM9" s="178"/>
      <c r="DN9" s="178"/>
      <c r="DO9" s="178"/>
      <c r="DP9" s="178"/>
      <c r="DQ9" s="178"/>
      <c r="DR9" s="178"/>
      <c r="DS9" s="178"/>
      <c r="DT9" s="178"/>
      <c r="DU9" s="178"/>
      <c r="DV9" s="178"/>
      <c r="DW9" s="178"/>
      <c r="DX9" s="178"/>
      <c r="DY9" s="178"/>
      <c r="DZ9" s="178"/>
      <c r="EA9" s="178"/>
      <c r="EB9" s="178"/>
      <c r="EC9" s="178"/>
      <c r="ED9" s="178"/>
      <c r="EE9" s="178"/>
      <c r="EF9" s="178"/>
      <c r="EG9" s="178"/>
      <c r="EH9" s="178"/>
      <c r="EI9" s="178"/>
      <c r="EJ9" s="178"/>
      <c r="EK9" s="178"/>
      <c r="EL9" s="178"/>
      <c r="EM9" s="178"/>
      <c r="EN9" s="178"/>
      <c r="EO9" s="178"/>
      <c r="EP9" s="178"/>
      <c r="EQ9" s="178"/>
      <c r="ER9" s="178"/>
      <c r="ES9" s="178"/>
      <c r="ET9" s="178"/>
      <c r="EU9" s="178"/>
      <c r="EV9" s="178"/>
      <c r="EW9" s="178"/>
      <c r="EX9" s="178"/>
      <c r="EY9" s="178"/>
      <c r="EZ9" s="178"/>
      <c r="FA9" s="178"/>
      <c r="FB9" s="178"/>
      <c r="FC9" s="178"/>
      <c r="FD9" s="178"/>
      <c r="FE9" s="178"/>
      <c r="FF9" s="178"/>
      <c r="FG9" s="178"/>
      <c r="FH9" s="178"/>
      <c r="FI9" s="178"/>
      <c r="FJ9" s="178"/>
      <c r="FK9" s="178"/>
      <c r="FL9" s="178"/>
      <c r="FM9" s="178"/>
      <c r="FN9" s="178"/>
      <c r="FO9" s="178"/>
      <c r="FP9" s="178"/>
      <c r="FQ9" s="178"/>
      <c r="FR9" s="178"/>
      <c r="FS9" s="178"/>
      <c r="FT9" s="178"/>
      <c r="FU9" s="178"/>
      <c r="FV9" s="178"/>
      <c r="FW9" s="178"/>
      <c r="FX9" s="178"/>
      <c r="FY9" s="178"/>
      <c r="FZ9" s="178"/>
      <c r="GA9" s="178"/>
      <c r="GB9" s="178"/>
      <c r="GC9" s="178"/>
      <c r="GD9" s="178"/>
      <c r="GE9" s="178"/>
      <c r="GF9" s="178"/>
      <c r="GG9" s="178"/>
      <c r="GH9" s="178"/>
      <c r="GI9" s="178"/>
      <c r="GJ9" s="178"/>
      <c r="GK9" s="178"/>
      <c r="GL9" s="178"/>
      <c r="GM9" s="178"/>
    </row>
    <row r="10" spans="1:195" ht="18.5" thickBot="1">
      <c r="A10" s="178" t="s">
        <v>232</v>
      </c>
      <c r="B10" s="178"/>
      <c r="C10" s="178"/>
      <c r="D10" s="178"/>
      <c r="E10" s="183"/>
      <c r="F10" s="178" t="s">
        <v>250</v>
      </c>
      <c r="G10" s="178"/>
      <c r="H10" s="178"/>
      <c r="I10" s="178"/>
      <c r="J10" s="183"/>
      <c r="K10" s="178" t="s">
        <v>232</v>
      </c>
      <c r="L10" s="178"/>
      <c r="M10" s="178"/>
      <c r="N10" s="178"/>
      <c r="O10" s="183"/>
      <c r="P10" s="177"/>
      <c r="Q10" s="177"/>
      <c r="R10" s="177"/>
      <c r="S10" s="177"/>
      <c r="T10" s="185"/>
      <c r="U10" s="178"/>
      <c r="V10" s="178"/>
      <c r="W10" s="178"/>
      <c r="X10" s="178"/>
      <c r="Y10" s="183"/>
      <c r="Z10" s="178" t="s">
        <v>251</v>
      </c>
      <c r="AA10" s="178"/>
      <c r="AB10" s="178"/>
      <c r="AC10" s="178"/>
      <c r="AD10" s="183"/>
      <c r="AE10" s="178" t="s">
        <v>232</v>
      </c>
      <c r="AF10" s="178"/>
      <c r="AG10" s="178"/>
      <c r="AH10" s="178"/>
      <c r="AI10" s="183"/>
      <c r="AJ10" s="178" t="s">
        <v>250</v>
      </c>
      <c r="AK10" s="178"/>
      <c r="AL10" s="178"/>
      <c r="AM10" s="178"/>
      <c r="AN10" s="178"/>
      <c r="AO10" s="178"/>
      <c r="AP10" s="183"/>
      <c r="AQ10" s="178"/>
      <c r="AR10" s="178"/>
      <c r="AS10" s="178"/>
      <c r="AT10" s="178"/>
      <c r="AU10" s="178"/>
      <c r="AV10" s="178"/>
      <c r="AW10" s="183"/>
      <c r="AX10" s="57" t="s">
        <v>252</v>
      </c>
      <c r="AY10" s="178" t="s">
        <v>253</v>
      </c>
      <c r="AZ10" s="177"/>
      <c r="BA10" s="177"/>
      <c r="BB10" s="185"/>
      <c r="BC10" s="186" t="s">
        <v>225</v>
      </c>
      <c r="BD10" s="185"/>
      <c r="BJ10" s="194"/>
      <c r="BK10" s="177"/>
      <c r="BL10" s="177"/>
      <c r="BM10" s="177"/>
      <c r="BN10" s="177"/>
      <c r="BO10" s="177"/>
      <c r="BP10" s="195"/>
      <c r="BQ10" s="177"/>
      <c r="BR10" s="325" t="s">
        <v>257</v>
      </c>
      <c r="BS10" s="326"/>
      <c r="BT10" s="326"/>
      <c r="BU10" s="326"/>
      <c r="BV10" s="326"/>
      <c r="BW10" s="326"/>
      <c r="BX10" s="327"/>
      <c r="CA10" s="178"/>
      <c r="CB10" s="178"/>
      <c r="CC10" s="178"/>
      <c r="CD10" s="178"/>
      <c r="CE10" s="178"/>
      <c r="CF10" s="178"/>
      <c r="CG10" s="178"/>
      <c r="CH10" s="178"/>
      <c r="CI10" s="178"/>
      <c r="CJ10" s="178"/>
      <c r="CK10" s="178"/>
      <c r="CL10" s="178"/>
      <c r="CM10" s="178"/>
      <c r="CN10" s="178"/>
      <c r="CO10" s="178"/>
      <c r="CP10" s="178"/>
      <c r="CQ10" s="178"/>
      <c r="CR10" s="178"/>
      <c r="CS10" s="178"/>
      <c r="CT10" s="178"/>
      <c r="CU10" s="178"/>
      <c r="CV10" s="178"/>
      <c r="CW10" s="178"/>
      <c r="CX10" s="178"/>
      <c r="CY10" s="178"/>
      <c r="CZ10" s="178"/>
      <c r="DA10" s="178"/>
      <c r="DB10" s="178"/>
      <c r="DC10" s="178"/>
      <c r="DD10" s="178"/>
      <c r="DE10" s="178"/>
      <c r="DF10" s="178"/>
      <c r="DG10" s="178"/>
      <c r="DH10" s="178"/>
      <c r="DI10" s="178"/>
      <c r="DJ10" s="178"/>
      <c r="DK10" s="178"/>
      <c r="DL10" s="178"/>
      <c r="DM10" s="178"/>
      <c r="DN10" s="178"/>
      <c r="DO10" s="178"/>
      <c r="DP10" s="178"/>
      <c r="DQ10" s="178"/>
      <c r="DR10" s="178"/>
      <c r="DS10" s="178"/>
      <c r="DT10" s="178"/>
      <c r="DU10" s="178"/>
      <c r="DV10" s="178"/>
      <c r="DW10" s="178"/>
      <c r="DX10" s="178"/>
      <c r="DY10" s="178"/>
      <c r="DZ10" s="178"/>
      <c r="EA10" s="178"/>
      <c r="EB10" s="178"/>
      <c r="EC10" s="178"/>
      <c r="ED10" s="178"/>
      <c r="EE10" s="178"/>
      <c r="EF10" s="178"/>
      <c r="EG10" s="178"/>
      <c r="EH10" s="178"/>
      <c r="EI10" s="178"/>
      <c r="EJ10" s="178"/>
      <c r="EK10" s="178"/>
      <c r="EL10" s="178"/>
      <c r="EM10" s="178"/>
      <c r="EN10" s="178"/>
      <c r="EO10" s="178"/>
      <c r="EP10" s="178"/>
      <c r="EQ10" s="178"/>
      <c r="ER10" s="178"/>
      <c r="ES10" s="178"/>
      <c r="ET10" s="178"/>
      <c r="EU10" s="178"/>
      <c r="EV10" s="178"/>
      <c r="EW10" s="178"/>
      <c r="EX10" s="178"/>
      <c r="EY10" s="178"/>
      <c r="EZ10" s="178"/>
      <c r="FA10" s="178"/>
      <c r="FB10" s="178"/>
      <c r="FC10" s="178"/>
      <c r="FD10" s="178"/>
      <c r="FE10" s="178"/>
      <c r="FF10" s="178"/>
      <c r="FG10" s="178"/>
      <c r="FH10" s="178"/>
      <c r="FI10" s="178"/>
      <c r="FJ10" s="178"/>
      <c r="FK10" s="178"/>
      <c r="FL10" s="178"/>
      <c r="FM10" s="178"/>
      <c r="FN10" s="178"/>
      <c r="FO10" s="178"/>
      <c r="FP10" s="178"/>
      <c r="FQ10" s="178"/>
      <c r="FR10" s="178"/>
      <c r="FS10" s="178"/>
      <c r="FT10" s="178"/>
      <c r="FU10" s="178"/>
      <c r="FV10" s="178"/>
      <c r="FW10" s="178"/>
      <c r="FX10" s="178"/>
      <c r="FY10" s="178"/>
      <c r="FZ10" s="178"/>
      <c r="GA10" s="178"/>
      <c r="GB10" s="178"/>
      <c r="GC10" s="178"/>
      <c r="GD10" s="178"/>
      <c r="GE10" s="178"/>
      <c r="GF10" s="178"/>
      <c r="GG10" s="178"/>
      <c r="GH10" s="178"/>
      <c r="GI10" s="178"/>
      <c r="GJ10" s="178"/>
      <c r="GK10" s="178"/>
      <c r="GL10" s="178"/>
      <c r="GM10" s="178"/>
    </row>
    <row r="11" spans="1:195" ht="30.65" customHeight="1" thickBot="1">
      <c r="A11" s="178" t="s">
        <v>254</v>
      </c>
      <c r="B11" s="178"/>
      <c r="C11" s="178"/>
      <c r="D11" s="178"/>
      <c r="E11" s="183"/>
      <c r="F11" s="178"/>
      <c r="G11" s="178"/>
      <c r="H11" s="178"/>
      <c r="I11" s="178"/>
      <c r="J11" s="183"/>
      <c r="K11" s="178" t="s">
        <v>254</v>
      </c>
      <c r="L11" s="178"/>
      <c r="M11" s="178"/>
      <c r="N11" s="178"/>
      <c r="O11" s="183"/>
      <c r="P11" s="177"/>
      <c r="Q11" s="177"/>
      <c r="R11" s="177"/>
      <c r="S11" s="177"/>
      <c r="T11" s="185"/>
      <c r="U11" s="178"/>
      <c r="V11" s="178"/>
      <c r="W11" s="178"/>
      <c r="X11" s="178"/>
      <c r="Y11" s="183"/>
      <c r="Z11" s="178" t="s">
        <v>250</v>
      </c>
      <c r="AA11" s="178"/>
      <c r="AB11" s="178"/>
      <c r="AC11" s="178"/>
      <c r="AD11" s="183"/>
      <c r="AE11" s="178" t="s">
        <v>254</v>
      </c>
      <c r="AF11" s="178"/>
      <c r="AG11" s="178"/>
      <c r="AH11" s="178"/>
      <c r="AI11" s="183"/>
      <c r="AJ11" s="178"/>
      <c r="AK11" s="178"/>
      <c r="AL11" s="178"/>
      <c r="AM11" s="178"/>
      <c r="AN11" s="178"/>
      <c r="AO11" s="178"/>
      <c r="AP11" s="183"/>
      <c r="AQ11" s="178"/>
      <c r="AR11" s="178"/>
      <c r="AS11" s="178"/>
      <c r="AT11" s="178"/>
      <c r="AU11" s="178"/>
      <c r="AV11" s="178"/>
      <c r="AW11" s="183"/>
      <c r="AX11" s="57" t="s">
        <v>255</v>
      </c>
      <c r="AY11" s="178" t="s">
        <v>220</v>
      </c>
      <c r="AZ11" s="177"/>
      <c r="BA11" s="177"/>
      <c r="BB11" s="185"/>
      <c r="BC11" s="186" t="s">
        <v>235</v>
      </c>
      <c r="BD11" s="185"/>
      <c r="BJ11" s="328" t="s">
        <v>256</v>
      </c>
      <c r="BK11" s="329"/>
      <c r="BL11" s="329"/>
      <c r="BM11" s="329"/>
      <c r="BN11" s="329"/>
      <c r="BO11" s="329"/>
      <c r="BP11" s="330"/>
      <c r="BR11" s="24"/>
      <c r="BS11" s="24"/>
      <c r="BT11" s="24"/>
      <c r="BU11" s="24"/>
      <c r="BV11" s="24"/>
      <c r="BW11" s="24"/>
      <c r="BX11" s="24"/>
      <c r="CA11" s="178"/>
      <c r="CB11" s="178"/>
      <c r="CC11" s="178"/>
      <c r="CD11" s="178"/>
      <c r="CE11" s="178"/>
      <c r="CF11" s="178"/>
      <c r="CG11" s="178"/>
      <c r="CH11" s="178"/>
      <c r="CI11" s="178"/>
      <c r="CJ11" s="178"/>
      <c r="CK11" s="178"/>
      <c r="CL11" s="178"/>
      <c r="CM11" s="178"/>
      <c r="CN11" s="178"/>
      <c r="CO11" s="178"/>
      <c r="CP11" s="178"/>
      <c r="CQ11" s="178"/>
      <c r="CR11" s="178"/>
      <c r="CS11" s="178"/>
      <c r="CT11" s="178"/>
      <c r="CU11" s="178"/>
      <c r="CV11" s="178"/>
      <c r="CW11" s="178"/>
      <c r="CX11" s="178"/>
      <c r="CY11" s="178"/>
      <c r="CZ11" s="178"/>
      <c r="DA11" s="178"/>
      <c r="DB11" s="178"/>
      <c r="DC11" s="178"/>
      <c r="DD11" s="178"/>
      <c r="DE11" s="178"/>
      <c r="DF11" s="178"/>
      <c r="DG11" s="178"/>
      <c r="DH11" s="178"/>
      <c r="DI11" s="178"/>
      <c r="DJ11" s="178"/>
      <c r="DK11" s="178"/>
      <c r="DL11" s="178"/>
      <c r="DM11" s="178"/>
      <c r="DN11" s="178"/>
      <c r="DO11" s="178"/>
      <c r="DP11" s="178"/>
      <c r="DQ11" s="178"/>
      <c r="DR11" s="178"/>
      <c r="DS11" s="178"/>
      <c r="DT11" s="178"/>
      <c r="DU11" s="178"/>
      <c r="DV11" s="178"/>
      <c r="DW11" s="178"/>
      <c r="DX11" s="178"/>
      <c r="DY11" s="178"/>
      <c r="DZ11" s="178"/>
      <c r="EA11" s="178"/>
      <c r="EB11" s="178"/>
      <c r="EC11" s="178"/>
      <c r="ED11" s="178"/>
      <c r="EE11" s="178"/>
      <c r="EF11" s="178"/>
      <c r="EG11" s="178"/>
      <c r="EH11" s="178"/>
      <c r="EI11" s="178"/>
      <c r="EJ11" s="178"/>
      <c r="EK11" s="178"/>
      <c r="EL11" s="178"/>
      <c r="EM11" s="178"/>
      <c r="EN11" s="178"/>
      <c r="EO11" s="178"/>
      <c r="EP11" s="178"/>
      <c r="EQ11" s="178"/>
      <c r="ER11" s="178"/>
      <c r="ES11" s="178"/>
      <c r="ET11" s="178"/>
      <c r="EU11" s="178"/>
      <c r="EV11" s="178"/>
      <c r="EW11" s="178"/>
      <c r="EX11" s="178"/>
      <c r="EY11" s="178"/>
      <c r="EZ11" s="178"/>
      <c r="FA11" s="178"/>
      <c r="FB11" s="178"/>
      <c r="FC11" s="178"/>
      <c r="FD11" s="178"/>
      <c r="FE11" s="178"/>
      <c r="FF11" s="178"/>
      <c r="FG11" s="178"/>
      <c r="FH11" s="178"/>
      <c r="FI11" s="178"/>
      <c r="FJ11" s="178"/>
      <c r="FK11" s="178"/>
      <c r="FL11" s="178"/>
      <c r="FM11" s="178"/>
      <c r="FN11" s="178"/>
      <c r="FO11" s="178"/>
      <c r="FP11" s="178"/>
      <c r="FQ11" s="178"/>
      <c r="FR11" s="178"/>
      <c r="FS11" s="178"/>
      <c r="FT11" s="178"/>
      <c r="FU11" s="178"/>
      <c r="FV11" s="178"/>
      <c r="FW11" s="178"/>
      <c r="FX11" s="178"/>
      <c r="FY11" s="178"/>
      <c r="FZ11" s="178"/>
      <c r="GA11" s="178"/>
      <c r="GB11" s="178"/>
      <c r="GC11" s="178"/>
      <c r="GD11" s="178"/>
      <c r="GE11" s="178"/>
      <c r="GF11" s="178"/>
      <c r="GG11" s="178"/>
      <c r="GH11" s="178"/>
      <c r="GI11" s="178"/>
      <c r="GJ11" s="178"/>
      <c r="GK11" s="178"/>
      <c r="GL11" s="178"/>
      <c r="GM11" s="178"/>
    </row>
    <row r="12" spans="1:195">
      <c r="A12" s="178" t="s">
        <v>201</v>
      </c>
      <c r="B12" s="178"/>
      <c r="C12" s="178"/>
      <c r="D12" s="178"/>
      <c r="E12" s="183"/>
      <c r="F12" s="178"/>
      <c r="G12" s="178"/>
      <c r="H12" s="178"/>
      <c r="I12" s="178"/>
      <c r="J12" s="183"/>
      <c r="K12" s="178" t="s">
        <v>201</v>
      </c>
      <c r="L12" s="178"/>
      <c r="M12" s="178"/>
      <c r="N12" s="178"/>
      <c r="O12" s="183"/>
      <c r="P12" s="177"/>
      <c r="Q12" s="177"/>
      <c r="R12" s="177"/>
      <c r="S12" s="177"/>
      <c r="T12" s="185"/>
      <c r="U12" s="178"/>
      <c r="V12" s="178"/>
      <c r="W12" s="178"/>
      <c r="X12" s="178"/>
      <c r="Y12" s="183"/>
      <c r="Z12" s="178" t="s">
        <v>258</v>
      </c>
      <c r="AA12" s="178"/>
      <c r="AB12" s="178"/>
      <c r="AC12" s="178"/>
      <c r="AD12" s="183"/>
      <c r="AE12" s="178" t="s">
        <v>201</v>
      </c>
      <c r="AF12" s="178"/>
      <c r="AG12" s="178"/>
      <c r="AH12" s="178"/>
      <c r="AI12" s="183"/>
      <c r="AJ12" s="178"/>
      <c r="AK12" s="178"/>
      <c r="AL12" s="178"/>
      <c r="AM12" s="178"/>
      <c r="AN12" s="178"/>
      <c r="AO12" s="178"/>
      <c r="AP12" s="183"/>
      <c r="AQ12" s="178"/>
      <c r="AR12" s="178"/>
      <c r="AS12" s="178"/>
      <c r="AT12" s="178"/>
      <c r="AU12" s="178"/>
      <c r="AV12" s="178"/>
      <c r="AW12" s="183"/>
      <c r="AX12" s="57" t="s">
        <v>259</v>
      </c>
      <c r="AY12" s="178" t="s">
        <v>260</v>
      </c>
      <c r="AZ12" s="177"/>
      <c r="BA12" s="177"/>
      <c r="BB12" s="185"/>
      <c r="BC12" s="177"/>
      <c r="BD12" s="185"/>
      <c r="CA12" s="178"/>
      <c r="CB12" s="178"/>
      <c r="CC12" s="178"/>
      <c r="CD12" s="178"/>
      <c r="CE12" s="178"/>
      <c r="CF12" s="178"/>
      <c r="CG12" s="178"/>
      <c r="CH12" s="178"/>
      <c r="CI12" s="178"/>
      <c r="CJ12" s="178"/>
      <c r="CK12" s="178"/>
      <c r="CL12" s="178"/>
      <c r="CM12" s="178"/>
      <c r="CN12" s="178"/>
      <c r="CO12" s="178"/>
      <c r="CP12" s="178"/>
      <c r="CQ12" s="178"/>
      <c r="CR12" s="178"/>
      <c r="CS12" s="178"/>
      <c r="CT12" s="178"/>
      <c r="CU12" s="178"/>
      <c r="CV12" s="178"/>
      <c r="CW12" s="178"/>
      <c r="CX12" s="178"/>
      <c r="CY12" s="178"/>
      <c r="CZ12" s="178"/>
      <c r="DA12" s="178"/>
      <c r="DB12" s="178"/>
      <c r="DC12" s="178"/>
      <c r="DD12" s="178"/>
      <c r="DE12" s="178"/>
      <c r="DF12" s="178"/>
      <c r="DG12" s="178"/>
      <c r="DH12" s="178"/>
      <c r="DI12" s="178"/>
      <c r="DJ12" s="178"/>
      <c r="DK12" s="178"/>
      <c r="DL12" s="178"/>
      <c r="DM12" s="178"/>
      <c r="DN12" s="178"/>
      <c r="DO12" s="178"/>
      <c r="DP12" s="178"/>
      <c r="DQ12" s="178"/>
      <c r="DR12" s="178"/>
      <c r="DS12" s="178"/>
      <c r="DT12" s="178"/>
      <c r="DU12" s="178"/>
      <c r="DV12" s="178"/>
      <c r="DW12" s="178"/>
      <c r="DX12" s="178"/>
      <c r="DY12" s="178"/>
      <c r="DZ12" s="178"/>
      <c r="EA12" s="178"/>
      <c r="EB12" s="178"/>
      <c r="EC12" s="178"/>
      <c r="ED12" s="178"/>
      <c r="EE12" s="178"/>
      <c r="EF12" s="178"/>
      <c r="EG12" s="178"/>
      <c r="EH12" s="178"/>
      <c r="EI12" s="178"/>
      <c r="EJ12" s="178"/>
      <c r="EK12" s="178"/>
      <c r="EL12" s="178"/>
      <c r="EM12" s="178"/>
      <c r="EN12" s="178"/>
      <c r="EO12" s="178"/>
      <c r="EP12" s="178"/>
      <c r="EQ12" s="178"/>
      <c r="ER12" s="178"/>
      <c r="ES12" s="178"/>
      <c r="ET12" s="178"/>
      <c r="EU12" s="178"/>
      <c r="EV12" s="178"/>
      <c r="EW12" s="178"/>
      <c r="EX12" s="178"/>
      <c r="EY12" s="178"/>
      <c r="EZ12" s="178"/>
      <c r="FA12" s="178"/>
      <c r="FB12" s="178"/>
      <c r="FC12" s="178"/>
      <c r="FD12" s="178"/>
      <c r="FE12" s="178"/>
      <c r="FF12" s="178"/>
      <c r="FG12" s="178"/>
      <c r="FH12" s="178"/>
      <c r="FI12" s="178"/>
      <c r="FJ12" s="178"/>
      <c r="FK12" s="178"/>
      <c r="FL12" s="178"/>
      <c r="FM12" s="178"/>
      <c r="FN12" s="178"/>
      <c r="FO12" s="178"/>
      <c r="FP12" s="178"/>
      <c r="FQ12" s="178"/>
      <c r="FR12" s="178"/>
      <c r="FS12" s="178"/>
      <c r="FT12" s="178"/>
      <c r="FU12" s="178"/>
      <c r="FV12" s="178"/>
      <c r="FW12" s="178"/>
      <c r="FX12" s="178"/>
      <c r="FY12" s="178"/>
      <c r="FZ12" s="178"/>
      <c r="GA12" s="178"/>
      <c r="GB12" s="178"/>
      <c r="GC12" s="178"/>
      <c r="GD12" s="178"/>
      <c r="GE12" s="178"/>
      <c r="GF12" s="178"/>
      <c r="GG12" s="178"/>
      <c r="GH12" s="178"/>
      <c r="GI12" s="178"/>
      <c r="GJ12" s="178"/>
      <c r="GK12" s="178"/>
      <c r="GL12" s="178"/>
      <c r="GM12" s="178"/>
    </row>
    <row r="13" spans="1:195">
      <c r="A13" s="178" t="s">
        <v>241</v>
      </c>
      <c r="B13" s="178"/>
      <c r="C13" s="178"/>
      <c r="D13" s="178"/>
      <c r="E13" s="183"/>
      <c r="F13" s="178"/>
      <c r="G13" s="178"/>
      <c r="H13" s="178"/>
      <c r="I13" s="178"/>
      <c r="J13" s="183"/>
      <c r="K13" s="178" t="s">
        <v>241</v>
      </c>
      <c r="L13" s="178"/>
      <c r="M13" s="178"/>
      <c r="N13" s="178"/>
      <c r="O13" s="183"/>
      <c r="P13" s="177"/>
      <c r="Q13" s="177"/>
      <c r="R13" s="177"/>
      <c r="S13" s="177"/>
      <c r="T13" s="185"/>
      <c r="U13" s="178"/>
      <c r="V13" s="178"/>
      <c r="W13" s="178"/>
      <c r="X13" s="178"/>
      <c r="Y13" s="183"/>
      <c r="Z13" s="178"/>
      <c r="AA13" s="178"/>
      <c r="AB13" s="178"/>
      <c r="AC13" s="178"/>
      <c r="AD13" s="183"/>
      <c r="AE13" s="178" t="s">
        <v>241</v>
      </c>
      <c r="AF13" s="178"/>
      <c r="AG13" s="178"/>
      <c r="AH13" s="178"/>
      <c r="AI13" s="183"/>
      <c r="AJ13" s="178"/>
      <c r="AK13" s="178"/>
      <c r="AL13" s="178"/>
      <c r="AM13" s="178"/>
      <c r="AN13" s="178"/>
      <c r="AO13" s="178"/>
      <c r="AP13" s="183"/>
      <c r="AQ13" s="178"/>
      <c r="AR13" s="178"/>
      <c r="AS13" s="178"/>
      <c r="AT13" s="178"/>
      <c r="AU13" s="178"/>
      <c r="AV13" s="178"/>
      <c r="AW13" s="183"/>
      <c r="AX13" s="57" t="s">
        <v>261</v>
      </c>
      <c r="AY13" s="57" t="s">
        <v>652</v>
      </c>
      <c r="AZ13" s="177"/>
      <c r="BA13" s="177"/>
      <c r="BB13" s="185"/>
      <c r="BC13" s="177"/>
      <c r="BD13" s="185"/>
      <c r="CA13" s="178"/>
      <c r="CB13" s="178"/>
      <c r="CC13" s="178"/>
      <c r="CD13" s="178"/>
      <c r="CE13" s="178"/>
      <c r="CF13" s="178"/>
      <c r="CG13" s="178"/>
      <c r="CH13" s="178"/>
      <c r="CI13" s="178"/>
      <c r="CJ13" s="178"/>
      <c r="CK13" s="178"/>
      <c r="CL13" s="178"/>
      <c r="CM13" s="178"/>
      <c r="CN13" s="178"/>
      <c r="CO13" s="178"/>
      <c r="CP13" s="178"/>
      <c r="CQ13" s="178"/>
      <c r="CR13" s="178"/>
      <c r="CS13" s="178"/>
      <c r="CT13" s="178"/>
      <c r="CU13" s="178"/>
      <c r="CV13" s="178"/>
      <c r="CW13" s="178"/>
      <c r="CX13" s="178"/>
      <c r="CY13" s="178"/>
      <c r="CZ13" s="178"/>
      <c r="DA13" s="178"/>
      <c r="DB13" s="178"/>
      <c r="DC13" s="178"/>
      <c r="DD13" s="178"/>
      <c r="DE13" s="178"/>
      <c r="DF13" s="178"/>
      <c r="DG13" s="178"/>
      <c r="DH13" s="178"/>
      <c r="DI13" s="178"/>
      <c r="DJ13" s="178"/>
      <c r="DK13" s="178"/>
      <c r="DL13" s="178"/>
      <c r="DM13" s="178"/>
      <c r="DN13" s="178"/>
      <c r="DO13" s="178"/>
      <c r="DP13" s="178"/>
      <c r="DQ13" s="178"/>
      <c r="DR13" s="178"/>
      <c r="DS13" s="178"/>
      <c r="DT13" s="178"/>
      <c r="DU13" s="178"/>
      <c r="DV13" s="178"/>
      <c r="DW13" s="178"/>
      <c r="DX13" s="178"/>
      <c r="DY13" s="178"/>
      <c r="DZ13" s="178"/>
      <c r="EA13" s="178"/>
      <c r="EB13" s="178"/>
      <c r="EC13" s="178"/>
      <c r="ED13" s="178"/>
      <c r="EE13" s="178"/>
      <c r="EF13" s="178"/>
      <c r="EG13" s="178"/>
      <c r="EH13" s="178"/>
      <c r="EI13" s="178"/>
      <c r="EJ13" s="178"/>
      <c r="EK13" s="178"/>
      <c r="EL13" s="178"/>
      <c r="EM13" s="178"/>
      <c r="EN13" s="178"/>
      <c r="EO13" s="178"/>
      <c r="EP13" s="178"/>
      <c r="EQ13" s="178"/>
      <c r="ER13" s="178"/>
      <c r="ES13" s="178"/>
      <c r="ET13" s="178"/>
      <c r="EU13" s="178"/>
      <c r="EV13" s="178"/>
      <c r="EW13" s="178"/>
      <c r="EX13" s="178"/>
      <c r="EY13" s="178"/>
      <c r="EZ13" s="178"/>
      <c r="FA13" s="178"/>
      <c r="FB13" s="178"/>
      <c r="FC13" s="178"/>
      <c r="FD13" s="178"/>
      <c r="FE13" s="178"/>
      <c r="FF13" s="178"/>
      <c r="FG13" s="178"/>
      <c r="FH13" s="178"/>
      <c r="FI13" s="178"/>
      <c r="FJ13" s="178"/>
      <c r="FK13" s="178"/>
      <c r="FL13" s="178"/>
      <c r="FM13" s="178"/>
      <c r="FN13" s="178"/>
      <c r="FO13" s="178"/>
      <c r="FP13" s="178"/>
      <c r="FQ13" s="178"/>
      <c r="FR13" s="178"/>
      <c r="FS13" s="178"/>
      <c r="FT13" s="178"/>
      <c r="FU13" s="178"/>
      <c r="FV13" s="178"/>
      <c r="FW13" s="178"/>
      <c r="FX13" s="178"/>
      <c r="FY13" s="178"/>
      <c r="FZ13" s="178"/>
      <c r="GA13" s="178"/>
      <c r="GB13" s="178"/>
      <c r="GC13" s="178"/>
      <c r="GD13" s="178"/>
      <c r="GE13" s="178"/>
      <c r="GF13" s="178"/>
      <c r="GG13" s="178"/>
      <c r="GH13" s="178"/>
      <c r="GI13" s="178"/>
      <c r="GJ13" s="178"/>
      <c r="GK13" s="178"/>
      <c r="GL13" s="178"/>
      <c r="GM13" s="178"/>
    </row>
    <row r="14" spans="1:195">
      <c r="A14" s="178" t="s">
        <v>262</v>
      </c>
      <c r="B14" s="178"/>
      <c r="C14" s="178"/>
      <c r="D14" s="178"/>
      <c r="E14" s="183"/>
      <c r="F14" s="178"/>
      <c r="G14" s="178"/>
      <c r="H14" s="178"/>
      <c r="I14" s="178"/>
      <c r="J14" s="183"/>
      <c r="K14" s="178" t="s">
        <v>262</v>
      </c>
      <c r="L14" s="178"/>
      <c r="M14" s="178"/>
      <c r="N14" s="178"/>
      <c r="O14" s="183"/>
      <c r="P14" s="177"/>
      <c r="Q14" s="177"/>
      <c r="R14" s="177"/>
      <c r="S14" s="177"/>
      <c r="T14" s="185"/>
      <c r="U14" s="178"/>
      <c r="V14" s="178"/>
      <c r="W14" s="178"/>
      <c r="X14" s="178"/>
      <c r="Y14" s="183"/>
      <c r="Z14" s="178"/>
      <c r="AA14" s="178"/>
      <c r="AB14" s="178"/>
      <c r="AC14" s="178"/>
      <c r="AD14" s="183"/>
      <c r="AE14" s="178" t="s">
        <v>262</v>
      </c>
      <c r="AF14" s="178"/>
      <c r="AG14" s="178"/>
      <c r="AH14" s="178"/>
      <c r="AI14" s="183"/>
      <c r="AJ14" s="178"/>
      <c r="AK14" s="178"/>
      <c r="AL14" s="178"/>
      <c r="AM14" s="178"/>
      <c r="AN14" s="178"/>
      <c r="AO14" s="178"/>
      <c r="AP14" s="183"/>
      <c r="AQ14" s="178"/>
      <c r="AR14" s="178"/>
      <c r="AS14" s="178"/>
      <c r="AT14" s="178"/>
      <c r="AU14" s="178"/>
      <c r="AV14" s="178"/>
      <c r="AW14" s="183"/>
      <c r="AX14" s="57" t="s">
        <v>263</v>
      </c>
      <c r="AY14" s="57" t="s">
        <v>653</v>
      </c>
      <c r="AZ14" s="177"/>
      <c r="BA14" s="177"/>
      <c r="BB14" s="185"/>
      <c r="BC14" s="177"/>
      <c r="BD14" s="185"/>
      <c r="CA14" s="178"/>
      <c r="CB14" s="178"/>
      <c r="CC14" s="178"/>
      <c r="CD14" s="178"/>
      <c r="CE14" s="178"/>
      <c r="CF14" s="178"/>
      <c r="CG14" s="178"/>
      <c r="CH14" s="178"/>
      <c r="CI14" s="178"/>
      <c r="CJ14" s="178"/>
      <c r="CK14" s="178"/>
      <c r="CL14" s="178"/>
      <c r="CM14" s="178"/>
      <c r="CN14" s="178"/>
      <c r="CO14" s="178"/>
      <c r="CP14" s="178"/>
      <c r="CQ14" s="178"/>
      <c r="CR14" s="178"/>
      <c r="CS14" s="178"/>
      <c r="CT14" s="178"/>
      <c r="CU14" s="178"/>
      <c r="CV14" s="178"/>
      <c r="CW14" s="178"/>
      <c r="CX14" s="178"/>
      <c r="CY14" s="178"/>
      <c r="CZ14" s="178"/>
      <c r="DA14" s="178"/>
      <c r="DB14" s="178"/>
      <c r="DC14" s="178"/>
      <c r="DD14" s="178"/>
      <c r="DE14" s="178"/>
      <c r="DF14" s="178"/>
      <c r="DG14" s="178"/>
      <c r="DH14" s="178"/>
      <c r="DI14" s="178"/>
      <c r="DJ14" s="178"/>
      <c r="DK14" s="178"/>
      <c r="DL14" s="178"/>
      <c r="DM14" s="178"/>
      <c r="DN14" s="178"/>
      <c r="DO14" s="178"/>
      <c r="DP14" s="178"/>
      <c r="DQ14" s="178"/>
      <c r="DR14" s="178"/>
      <c r="DS14" s="178"/>
      <c r="DT14" s="178"/>
      <c r="DU14" s="178"/>
      <c r="DV14" s="178"/>
      <c r="DW14" s="178"/>
      <c r="DX14" s="178"/>
      <c r="DY14" s="178"/>
      <c r="DZ14" s="178"/>
      <c r="EA14" s="178"/>
      <c r="EB14" s="178"/>
      <c r="EC14" s="178"/>
      <c r="ED14" s="178"/>
      <c r="EE14" s="178"/>
      <c r="EF14" s="178"/>
      <c r="EG14" s="178"/>
      <c r="EH14" s="178"/>
      <c r="EI14" s="178"/>
      <c r="EJ14" s="178"/>
      <c r="EK14" s="178"/>
      <c r="EL14" s="178"/>
      <c r="EM14" s="178"/>
      <c r="EN14" s="178"/>
      <c r="EO14" s="178"/>
      <c r="EP14" s="178"/>
      <c r="EQ14" s="178"/>
      <c r="ER14" s="178"/>
      <c r="ES14" s="178"/>
      <c r="ET14" s="178"/>
      <c r="EU14" s="178"/>
      <c r="EV14" s="178"/>
      <c r="EW14" s="178"/>
      <c r="EX14" s="178"/>
      <c r="EY14" s="178"/>
      <c r="EZ14" s="178"/>
      <c r="FA14" s="178"/>
      <c r="FB14" s="178"/>
      <c r="FC14" s="178"/>
      <c r="FD14" s="178"/>
      <c r="FE14" s="178"/>
      <c r="FF14" s="178"/>
      <c r="FG14" s="178"/>
      <c r="FH14" s="178"/>
      <c r="FI14" s="178"/>
      <c r="FJ14" s="178"/>
      <c r="FK14" s="178"/>
      <c r="FL14" s="178"/>
      <c r="FM14" s="178"/>
      <c r="FN14" s="178"/>
      <c r="FO14" s="178"/>
      <c r="FP14" s="178"/>
      <c r="FQ14" s="178"/>
      <c r="FR14" s="178"/>
      <c r="FS14" s="178"/>
      <c r="FT14" s="178"/>
      <c r="FU14" s="178"/>
      <c r="FV14" s="178"/>
      <c r="FW14" s="178"/>
      <c r="FX14" s="178"/>
      <c r="FY14" s="178"/>
      <c r="FZ14" s="178"/>
      <c r="GA14" s="178"/>
      <c r="GB14" s="178"/>
      <c r="GC14" s="178"/>
      <c r="GD14" s="178"/>
      <c r="GE14" s="178"/>
      <c r="GF14" s="178"/>
      <c r="GG14" s="178"/>
      <c r="GH14" s="178"/>
      <c r="GI14" s="178"/>
      <c r="GJ14" s="178"/>
      <c r="GK14" s="178"/>
      <c r="GL14" s="178"/>
      <c r="GM14" s="178"/>
    </row>
    <row r="15" spans="1:195">
      <c r="A15" s="178" t="s">
        <v>246</v>
      </c>
      <c r="B15" s="178"/>
      <c r="C15" s="178"/>
      <c r="D15" s="178"/>
      <c r="E15" s="183"/>
      <c r="F15" s="178"/>
      <c r="G15" s="178"/>
      <c r="H15" s="178"/>
      <c r="I15" s="178"/>
      <c r="J15" s="183"/>
      <c r="K15" s="178" t="s">
        <v>246</v>
      </c>
      <c r="L15" s="178"/>
      <c r="M15" s="178"/>
      <c r="N15" s="178"/>
      <c r="O15" s="183"/>
      <c r="P15" s="177"/>
      <c r="Q15" s="177"/>
      <c r="R15" s="177"/>
      <c r="S15" s="177"/>
      <c r="T15" s="185"/>
      <c r="U15" s="178"/>
      <c r="V15" s="178"/>
      <c r="W15" s="178"/>
      <c r="X15" s="178"/>
      <c r="Y15" s="183"/>
      <c r="Z15" s="178"/>
      <c r="AA15" s="178"/>
      <c r="AB15" s="178"/>
      <c r="AC15" s="178"/>
      <c r="AD15" s="183"/>
      <c r="AE15" s="178" t="s">
        <v>246</v>
      </c>
      <c r="AF15" s="178"/>
      <c r="AG15" s="178"/>
      <c r="AH15" s="178"/>
      <c r="AI15" s="183"/>
      <c r="AJ15" s="178"/>
      <c r="AK15" s="178"/>
      <c r="AL15" s="178"/>
      <c r="AM15" s="178"/>
      <c r="AN15" s="178"/>
      <c r="AO15" s="178"/>
      <c r="AP15" s="183"/>
      <c r="AQ15" s="178"/>
      <c r="AR15" s="178"/>
      <c r="AS15" s="178"/>
      <c r="AT15" s="178"/>
      <c r="AU15" s="178"/>
      <c r="AV15" s="178"/>
      <c r="AW15" s="183"/>
      <c r="AX15" s="57" t="s">
        <v>264</v>
      </c>
      <c r="AY15" s="57" t="s">
        <v>654</v>
      </c>
      <c r="AZ15" s="177"/>
      <c r="BA15" s="177"/>
      <c r="BB15" s="185"/>
      <c r="BC15" s="177"/>
      <c r="BD15" s="185"/>
      <c r="BK15" s="16"/>
    </row>
    <row r="16" spans="1:195">
      <c r="A16" s="178" t="s">
        <v>251</v>
      </c>
      <c r="B16" s="178"/>
      <c r="C16" s="178"/>
      <c r="D16" s="178"/>
      <c r="E16" s="183"/>
      <c r="F16" s="178"/>
      <c r="G16" s="178"/>
      <c r="H16" s="178"/>
      <c r="I16" s="178"/>
      <c r="J16" s="183"/>
      <c r="K16" s="178" t="s">
        <v>251</v>
      </c>
      <c r="L16" s="178"/>
      <c r="M16" s="178"/>
      <c r="N16" s="178"/>
      <c r="O16" s="183"/>
      <c r="P16" s="177"/>
      <c r="Q16" s="177"/>
      <c r="R16" s="177"/>
      <c r="S16" s="177"/>
      <c r="T16" s="185"/>
      <c r="U16" s="178"/>
      <c r="V16" s="178"/>
      <c r="W16" s="178"/>
      <c r="X16" s="178"/>
      <c r="Y16" s="183"/>
      <c r="Z16" s="178"/>
      <c r="AA16" s="178"/>
      <c r="AB16" s="178"/>
      <c r="AC16" s="178"/>
      <c r="AD16" s="183"/>
      <c r="AE16" s="178" t="s">
        <v>251</v>
      </c>
      <c r="AF16" s="178"/>
      <c r="AG16" s="178"/>
      <c r="AH16" s="178"/>
      <c r="AI16" s="183"/>
      <c r="AJ16" s="178"/>
      <c r="AK16" s="178"/>
      <c r="AL16" s="178"/>
      <c r="AM16" s="178"/>
      <c r="AN16" s="178"/>
      <c r="AO16" s="178"/>
      <c r="AP16" s="183"/>
      <c r="AQ16" s="178"/>
      <c r="AR16" s="178"/>
      <c r="AS16" s="178"/>
      <c r="AT16" s="178"/>
      <c r="AU16" s="178"/>
      <c r="AV16" s="178"/>
      <c r="AW16" s="183"/>
      <c r="AX16" s="57" t="s">
        <v>265</v>
      </c>
      <c r="AY16" s="57" t="s">
        <v>266</v>
      </c>
      <c r="AZ16" s="177"/>
      <c r="BA16" s="177"/>
      <c r="BB16" s="185"/>
      <c r="BC16" s="177"/>
      <c r="BD16" s="185"/>
      <c r="BK16" s="16"/>
    </row>
    <row r="17" spans="1:56">
      <c r="A17" s="178" t="s">
        <v>267</v>
      </c>
      <c r="B17" s="178"/>
      <c r="C17" s="178"/>
      <c r="D17" s="178"/>
      <c r="E17" s="183"/>
      <c r="F17" s="178"/>
      <c r="G17" s="178"/>
      <c r="H17" s="178"/>
      <c r="I17" s="178"/>
      <c r="J17" s="183"/>
      <c r="K17" s="178" t="s">
        <v>267</v>
      </c>
      <c r="L17" s="178"/>
      <c r="M17" s="178"/>
      <c r="N17" s="178"/>
      <c r="O17" s="183"/>
      <c r="P17" s="177"/>
      <c r="Q17" s="177"/>
      <c r="R17" s="177"/>
      <c r="S17" s="177"/>
      <c r="T17" s="185"/>
      <c r="U17" s="178"/>
      <c r="V17" s="178"/>
      <c r="W17" s="178"/>
      <c r="X17" s="178"/>
      <c r="Y17" s="183"/>
      <c r="Z17" s="178"/>
      <c r="AA17" s="178"/>
      <c r="AB17" s="178"/>
      <c r="AC17" s="178"/>
      <c r="AD17" s="183"/>
      <c r="AE17" s="178" t="s">
        <v>267</v>
      </c>
      <c r="AF17" s="178"/>
      <c r="AG17" s="178"/>
      <c r="AH17" s="178"/>
      <c r="AI17" s="183"/>
      <c r="AJ17" s="178"/>
      <c r="AK17" s="178"/>
      <c r="AL17" s="178"/>
      <c r="AM17" s="178"/>
      <c r="AN17" s="178"/>
      <c r="AO17" s="178"/>
      <c r="AP17" s="183"/>
      <c r="AQ17" s="178"/>
      <c r="AR17" s="178"/>
      <c r="AS17" s="178"/>
      <c r="AT17" s="178"/>
      <c r="AU17" s="178"/>
      <c r="AV17" s="178"/>
      <c r="AW17" s="183"/>
      <c r="AX17" s="57" t="s">
        <v>268</v>
      </c>
      <c r="AY17" s="57" t="s">
        <v>655</v>
      </c>
      <c r="AZ17" s="177"/>
      <c r="BA17" s="177"/>
      <c r="BB17" s="185"/>
      <c r="BC17" s="177"/>
      <c r="BD17" s="185"/>
    </row>
    <row r="18" spans="1:56">
      <c r="A18" s="178" t="s">
        <v>250</v>
      </c>
      <c r="B18" s="178"/>
      <c r="C18" s="178"/>
      <c r="D18" s="178"/>
      <c r="E18" s="183"/>
      <c r="F18" s="178"/>
      <c r="G18" s="178"/>
      <c r="H18" s="178"/>
      <c r="I18" s="178"/>
      <c r="J18" s="183"/>
      <c r="K18" s="178" t="s">
        <v>250</v>
      </c>
      <c r="L18" s="178"/>
      <c r="M18" s="178"/>
      <c r="N18" s="178"/>
      <c r="O18" s="183"/>
      <c r="P18" s="177"/>
      <c r="Q18" s="177"/>
      <c r="R18" s="177"/>
      <c r="S18" s="177"/>
      <c r="T18" s="185"/>
      <c r="U18" s="178"/>
      <c r="V18" s="178"/>
      <c r="W18" s="178"/>
      <c r="X18" s="178"/>
      <c r="Y18" s="183"/>
      <c r="Z18" s="178"/>
      <c r="AA18" s="178"/>
      <c r="AB18" s="178"/>
      <c r="AC18" s="178"/>
      <c r="AD18" s="183"/>
      <c r="AE18" s="178" t="s">
        <v>250</v>
      </c>
      <c r="AF18" s="178"/>
      <c r="AG18" s="178"/>
      <c r="AH18" s="178"/>
      <c r="AI18" s="183"/>
      <c r="AJ18" s="178"/>
      <c r="AK18" s="178"/>
      <c r="AL18" s="178"/>
      <c r="AM18" s="178"/>
      <c r="AN18" s="178"/>
      <c r="AO18" s="178"/>
      <c r="AP18" s="183"/>
      <c r="AQ18" s="178"/>
      <c r="AR18" s="178"/>
      <c r="AS18" s="178"/>
      <c r="AT18" s="178"/>
      <c r="AU18" s="178"/>
      <c r="AV18" s="178"/>
      <c r="AW18" s="183"/>
      <c r="AX18" s="57" t="s">
        <v>269</v>
      </c>
      <c r="AY18" s="57" t="s">
        <v>270</v>
      </c>
      <c r="AZ18" s="177"/>
      <c r="BA18" s="177"/>
      <c r="BB18" s="185"/>
      <c r="BC18" s="177"/>
      <c r="BD18" s="185"/>
    </row>
    <row r="19" spans="1:56">
      <c r="A19" s="178" t="s">
        <v>258</v>
      </c>
      <c r="B19" s="178"/>
      <c r="C19" s="178"/>
      <c r="D19" s="178"/>
      <c r="E19" s="183"/>
      <c r="F19" s="178"/>
      <c r="G19" s="178"/>
      <c r="H19" s="178"/>
      <c r="I19" s="178"/>
      <c r="J19" s="183"/>
      <c r="K19" s="178" t="s">
        <v>258</v>
      </c>
      <c r="L19" s="178"/>
      <c r="M19" s="178"/>
      <c r="N19" s="178"/>
      <c r="O19" s="183"/>
      <c r="P19" s="177"/>
      <c r="Q19" s="177"/>
      <c r="R19" s="177"/>
      <c r="S19" s="177"/>
      <c r="T19" s="185"/>
      <c r="U19" s="178"/>
      <c r="V19" s="178"/>
      <c r="W19" s="178"/>
      <c r="X19" s="178"/>
      <c r="Y19" s="183"/>
      <c r="Z19" s="178"/>
      <c r="AA19" s="178"/>
      <c r="AB19" s="178"/>
      <c r="AC19" s="178"/>
      <c r="AD19" s="183"/>
      <c r="AE19" s="178" t="s">
        <v>258</v>
      </c>
      <c r="AF19" s="178"/>
      <c r="AG19" s="178"/>
      <c r="AH19" s="178"/>
      <c r="AI19" s="183"/>
      <c r="AJ19" s="178"/>
      <c r="AK19" s="178"/>
      <c r="AL19" s="178"/>
      <c r="AM19" s="178"/>
      <c r="AN19" s="178"/>
      <c r="AO19" s="178"/>
      <c r="AP19" s="183"/>
      <c r="AQ19" s="178"/>
      <c r="AR19" s="178"/>
      <c r="AS19" s="178"/>
      <c r="AT19" s="178"/>
      <c r="AU19" s="178"/>
      <c r="AV19" s="178"/>
      <c r="AW19" s="183"/>
      <c r="AX19" s="57" t="s">
        <v>271</v>
      </c>
      <c r="AY19" s="57" t="s">
        <v>656</v>
      </c>
      <c r="AZ19" s="177"/>
      <c r="BA19" s="177"/>
      <c r="BB19" s="185"/>
      <c r="BC19" s="177"/>
      <c r="BD19" s="185"/>
    </row>
    <row r="20" spans="1:56">
      <c r="A20" s="178"/>
      <c r="B20" s="178"/>
      <c r="C20" s="178"/>
      <c r="D20" s="178"/>
      <c r="E20" s="183"/>
      <c r="F20" s="178"/>
      <c r="G20" s="178"/>
      <c r="H20" s="178"/>
      <c r="I20" s="178"/>
      <c r="J20" s="183"/>
      <c r="K20" s="178"/>
      <c r="L20" s="178"/>
      <c r="M20" s="178"/>
      <c r="N20" s="178"/>
      <c r="O20" s="183"/>
      <c r="P20" s="177"/>
      <c r="Q20" s="177"/>
      <c r="R20" s="177"/>
      <c r="S20" s="177"/>
      <c r="T20" s="185"/>
      <c r="U20" s="178"/>
      <c r="V20" s="178"/>
      <c r="W20" s="178"/>
      <c r="X20" s="178"/>
      <c r="Y20" s="183"/>
      <c r="Z20" s="178"/>
      <c r="AA20" s="178"/>
      <c r="AB20" s="178"/>
      <c r="AC20" s="178"/>
      <c r="AD20" s="183"/>
      <c r="AE20" s="178"/>
      <c r="AF20" s="178"/>
      <c r="AG20" s="178"/>
      <c r="AH20" s="178"/>
      <c r="AI20" s="183"/>
      <c r="AJ20" s="178"/>
      <c r="AK20" s="178"/>
      <c r="AL20" s="178"/>
      <c r="AM20" s="178"/>
      <c r="AN20" s="178"/>
      <c r="AO20" s="178"/>
      <c r="AP20" s="183"/>
      <c r="AQ20" s="178"/>
      <c r="AR20" s="178"/>
      <c r="AS20" s="178"/>
      <c r="AT20" s="178"/>
      <c r="AU20" s="178"/>
      <c r="AV20" s="178"/>
      <c r="AW20" s="183"/>
      <c r="AX20" s="57" t="s">
        <v>272</v>
      </c>
      <c r="AY20" s="57" t="s">
        <v>657</v>
      </c>
      <c r="AZ20" s="177"/>
      <c r="BA20" s="177"/>
      <c r="BB20" s="185"/>
      <c r="BC20" s="177"/>
      <c r="BD20" s="185"/>
    </row>
    <row r="21" spans="1:56">
      <c r="A21" s="178"/>
      <c r="B21" s="178"/>
      <c r="C21" s="178"/>
      <c r="D21" s="178"/>
      <c r="E21" s="183"/>
      <c r="F21" s="178"/>
      <c r="G21" s="178"/>
      <c r="H21" s="178"/>
      <c r="I21" s="178"/>
      <c r="J21" s="183"/>
      <c r="K21" s="178"/>
      <c r="L21" s="178"/>
      <c r="M21" s="178"/>
      <c r="N21" s="178"/>
      <c r="O21" s="183"/>
      <c r="P21" s="177"/>
      <c r="Q21" s="177"/>
      <c r="R21" s="177"/>
      <c r="S21" s="177"/>
      <c r="T21" s="185"/>
      <c r="U21" s="178"/>
      <c r="V21" s="178"/>
      <c r="W21" s="178"/>
      <c r="X21" s="178"/>
      <c r="Y21" s="183"/>
      <c r="Z21" s="178"/>
      <c r="AA21" s="178"/>
      <c r="AB21" s="178"/>
      <c r="AC21" s="178"/>
      <c r="AD21" s="183"/>
      <c r="AE21" s="178"/>
      <c r="AF21" s="178"/>
      <c r="AG21" s="178"/>
      <c r="AH21" s="178"/>
      <c r="AI21" s="183"/>
      <c r="AJ21" s="178"/>
      <c r="AK21" s="178"/>
      <c r="AL21" s="178"/>
      <c r="AM21" s="178"/>
      <c r="AN21" s="178"/>
      <c r="AO21" s="178"/>
      <c r="AP21" s="183"/>
      <c r="AQ21" s="178"/>
      <c r="AR21" s="178"/>
      <c r="AS21" s="178"/>
      <c r="AT21" s="178"/>
      <c r="AU21" s="178"/>
      <c r="AV21" s="178"/>
      <c r="AW21" s="183"/>
      <c r="AX21" s="57" t="s">
        <v>273</v>
      </c>
      <c r="AY21" s="57" t="s">
        <v>658</v>
      </c>
      <c r="AZ21" s="177"/>
      <c r="BA21" s="177"/>
      <c r="BB21" s="185"/>
      <c r="BC21" s="177"/>
      <c r="BD21" s="185"/>
    </row>
    <row r="22" spans="1:56">
      <c r="A22" s="178"/>
      <c r="B22" s="178"/>
      <c r="C22" s="178"/>
      <c r="D22" s="178"/>
      <c r="E22" s="183"/>
      <c r="F22" s="178"/>
      <c r="G22" s="178"/>
      <c r="H22" s="178"/>
      <c r="I22" s="178"/>
      <c r="J22" s="183"/>
      <c r="K22" s="178"/>
      <c r="L22" s="178"/>
      <c r="M22" s="178"/>
      <c r="N22" s="178"/>
      <c r="O22" s="183"/>
      <c r="P22" s="177"/>
      <c r="Q22" s="177"/>
      <c r="R22" s="177"/>
      <c r="S22" s="177"/>
      <c r="T22" s="185"/>
      <c r="U22" s="178"/>
      <c r="V22" s="178"/>
      <c r="W22" s="178"/>
      <c r="X22" s="178"/>
      <c r="Y22" s="183"/>
      <c r="Z22" s="178"/>
      <c r="AA22" s="178"/>
      <c r="AB22" s="178"/>
      <c r="AC22" s="178"/>
      <c r="AD22" s="183"/>
      <c r="AE22" s="178"/>
      <c r="AF22" s="178"/>
      <c r="AG22" s="178"/>
      <c r="AH22" s="178"/>
      <c r="AI22" s="183"/>
      <c r="AJ22" s="178"/>
      <c r="AK22" s="178"/>
      <c r="AL22" s="178"/>
      <c r="AM22" s="178"/>
      <c r="AN22" s="178"/>
      <c r="AO22" s="178"/>
      <c r="AP22" s="183"/>
      <c r="AQ22" s="178"/>
      <c r="AR22" s="178"/>
      <c r="AS22" s="178"/>
      <c r="AT22" s="178"/>
      <c r="AU22" s="178"/>
      <c r="AV22" s="178"/>
      <c r="AW22" s="183"/>
      <c r="AX22" s="57" t="s">
        <v>274</v>
      </c>
      <c r="AY22" s="57" t="s">
        <v>659</v>
      </c>
      <c r="AZ22" s="177"/>
      <c r="BA22" s="177"/>
      <c r="BB22" s="185"/>
      <c r="BC22" s="177"/>
      <c r="BD22" s="185"/>
    </row>
    <row r="23" spans="1:56">
      <c r="A23" s="178"/>
      <c r="B23" s="178"/>
      <c r="C23" s="178"/>
      <c r="D23" s="178"/>
      <c r="E23" s="183"/>
      <c r="F23" s="178"/>
      <c r="G23" s="178"/>
      <c r="H23" s="178"/>
      <c r="I23" s="178"/>
      <c r="J23" s="183"/>
      <c r="K23" s="178"/>
      <c r="L23" s="178"/>
      <c r="M23" s="178"/>
      <c r="N23" s="178"/>
      <c r="O23" s="183"/>
      <c r="P23" s="177"/>
      <c r="Q23" s="177"/>
      <c r="R23" s="177"/>
      <c r="S23" s="177"/>
      <c r="T23" s="185"/>
      <c r="U23" s="178"/>
      <c r="V23" s="178"/>
      <c r="W23" s="178"/>
      <c r="X23" s="178"/>
      <c r="Y23" s="183"/>
      <c r="Z23" s="178"/>
      <c r="AA23" s="178"/>
      <c r="AB23" s="178"/>
      <c r="AC23" s="178"/>
      <c r="AD23" s="183"/>
      <c r="AE23" s="178"/>
      <c r="AF23" s="178"/>
      <c r="AG23" s="178"/>
      <c r="AH23" s="178"/>
      <c r="AI23" s="183"/>
      <c r="AJ23" s="178"/>
      <c r="AK23" s="178"/>
      <c r="AL23" s="178"/>
      <c r="AM23" s="178"/>
      <c r="AN23" s="178"/>
      <c r="AO23" s="178"/>
      <c r="AP23" s="183"/>
      <c r="AQ23" s="178"/>
      <c r="AR23" s="178"/>
      <c r="AS23" s="178"/>
      <c r="AT23" s="178"/>
      <c r="AU23" s="178"/>
      <c r="AV23" s="178"/>
      <c r="AW23" s="183"/>
      <c r="AX23" s="57" t="s">
        <v>275</v>
      </c>
      <c r="AY23" s="57" t="s">
        <v>660</v>
      </c>
      <c r="AZ23" s="177"/>
      <c r="BA23" s="177"/>
      <c r="BB23" s="185"/>
      <c r="BC23" s="177"/>
      <c r="BD23" s="185"/>
    </row>
    <row r="24" spans="1:56">
      <c r="A24" s="178"/>
      <c r="B24" s="178"/>
      <c r="C24" s="178"/>
      <c r="D24" s="178"/>
      <c r="E24" s="183"/>
      <c r="F24" s="178"/>
      <c r="G24" s="178"/>
      <c r="H24" s="178"/>
      <c r="I24" s="178"/>
      <c r="J24" s="183"/>
      <c r="K24" s="178"/>
      <c r="L24" s="178"/>
      <c r="M24" s="178"/>
      <c r="N24" s="178"/>
      <c r="O24" s="183"/>
      <c r="P24" s="177"/>
      <c r="Q24" s="177"/>
      <c r="R24" s="177"/>
      <c r="S24" s="177"/>
      <c r="T24" s="185"/>
      <c r="U24" s="178"/>
      <c r="V24" s="178"/>
      <c r="W24" s="178"/>
      <c r="X24" s="178"/>
      <c r="Y24" s="183"/>
      <c r="Z24" s="178"/>
      <c r="AA24" s="178"/>
      <c r="AB24" s="178"/>
      <c r="AC24" s="178"/>
      <c r="AD24" s="183"/>
      <c r="AE24" s="178"/>
      <c r="AF24" s="178"/>
      <c r="AG24" s="178"/>
      <c r="AH24" s="178"/>
      <c r="AI24" s="183"/>
      <c r="AJ24" s="178"/>
      <c r="AK24" s="178"/>
      <c r="AL24" s="178"/>
      <c r="AM24" s="178"/>
      <c r="AN24" s="178"/>
      <c r="AO24" s="178"/>
      <c r="AP24" s="183"/>
      <c r="AQ24" s="178"/>
      <c r="AR24" s="178"/>
      <c r="AS24" s="178"/>
      <c r="AT24" s="178"/>
      <c r="AU24" s="178"/>
      <c r="AV24" s="178"/>
      <c r="AW24" s="183"/>
      <c r="AX24" s="57" t="s">
        <v>276</v>
      </c>
      <c r="AY24" s="57" t="s">
        <v>661</v>
      </c>
      <c r="AZ24" s="177"/>
      <c r="BA24" s="177"/>
      <c r="BB24" s="185"/>
      <c r="BC24" s="177"/>
      <c r="BD24" s="185"/>
    </row>
    <row r="25" spans="1:56">
      <c r="A25" s="178"/>
      <c r="B25" s="178"/>
      <c r="C25" s="178"/>
      <c r="D25" s="178"/>
      <c r="E25" s="183"/>
      <c r="F25" s="178"/>
      <c r="G25" s="178"/>
      <c r="H25" s="178"/>
      <c r="I25" s="178"/>
      <c r="J25" s="183"/>
      <c r="K25" s="178"/>
      <c r="L25" s="178"/>
      <c r="M25" s="178"/>
      <c r="N25" s="178"/>
      <c r="O25" s="183"/>
      <c r="P25" s="177"/>
      <c r="Q25" s="177"/>
      <c r="R25" s="177"/>
      <c r="S25" s="177"/>
      <c r="T25" s="185"/>
      <c r="U25" s="178"/>
      <c r="V25" s="178"/>
      <c r="W25" s="178"/>
      <c r="X25" s="178"/>
      <c r="Y25" s="183"/>
      <c r="Z25" s="178"/>
      <c r="AA25" s="178"/>
      <c r="AB25" s="178"/>
      <c r="AC25" s="178"/>
      <c r="AD25" s="183"/>
      <c r="AE25" s="178"/>
      <c r="AF25" s="178"/>
      <c r="AG25" s="178"/>
      <c r="AH25" s="178"/>
      <c r="AI25" s="183"/>
      <c r="AJ25" s="178"/>
      <c r="AK25" s="178"/>
      <c r="AL25" s="178"/>
      <c r="AM25" s="178"/>
      <c r="AN25" s="178"/>
      <c r="AO25" s="178"/>
      <c r="AP25" s="183"/>
      <c r="AQ25" s="178"/>
      <c r="AR25" s="178"/>
      <c r="AS25" s="178"/>
      <c r="AT25" s="178"/>
      <c r="AU25" s="178"/>
      <c r="AV25" s="178"/>
      <c r="AW25" s="183"/>
      <c r="AX25" s="57" t="s">
        <v>277</v>
      </c>
      <c r="AY25" s="57" t="s">
        <v>662</v>
      </c>
      <c r="AZ25" s="177"/>
      <c r="BA25" s="177"/>
      <c r="BB25" s="185"/>
      <c r="BC25" s="177"/>
      <c r="BD25" s="185"/>
    </row>
    <row r="26" spans="1:56">
      <c r="A26" s="178"/>
      <c r="B26" s="178"/>
      <c r="C26" s="178"/>
      <c r="D26" s="178"/>
      <c r="E26" s="183"/>
      <c r="F26" s="178"/>
      <c r="G26" s="178"/>
      <c r="H26" s="178"/>
      <c r="I26" s="178"/>
      <c r="J26" s="183"/>
      <c r="K26" s="178"/>
      <c r="L26" s="178"/>
      <c r="M26" s="178"/>
      <c r="N26" s="178"/>
      <c r="O26" s="183"/>
      <c r="P26" s="177"/>
      <c r="Q26" s="177"/>
      <c r="R26" s="177"/>
      <c r="S26" s="177"/>
      <c r="T26" s="185"/>
      <c r="U26" s="178"/>
      <c r="V26" s="178"/>
      <c r="W26" s="178"/>
      <c r="X26" s="178"/>
      <c r="Y26" s="183"/>
      <c r="Z26" s="178"/>
      <c r="AA26" s="178"/>
      <c r="AB26" s="178"/>
      <c r="AC26" s="178"/>
      <c r="AD26" s="183"/>
      <c r="AE26" s="178"/>
      <c r="AF26" s="178"/>
      <c r="AG26" s="178"/>
      <c r="AH26" s="178"/>
      <c r="AI26" s="183"/>
      <c r="AJ26" s="178"/>
      <c r="AK26" s="178"/>
      <c r="AL26" s="178"/>
      <c r="AM26" s="178"/>
      <c r="AN26" s="178"/>
      <c r="AO26" s="178"/>
      <c r="AP26" s="183"/>
      <c r="AQ26" s="178"/>
      <c r="AR26" s="178"/>
      <c r="AS26" s="178"/>
      <c r="AT26" s="178"/>
      <c r="AU26" s="178"/>
      <c r="AV26" s="178"/>
      <c r="AW26" s="183"/>
      <c r="AX26" s="57" t="s">
        <v>278</v>
      </c>
      <c r="AY26" s="57" t="s">
        <v>663</v>
      </c>
      <c r="AZ26" s="177"/>
      <c r="BA26" s="177"/>
      <c r="BB26" s="185"/>
      <c r="BC26" s="177"/>
      <c r="BD26" s="185"/>
    </row>
    <row r="27" spans="1:56">
      <c r="A27" s="178"/>
      <c r="B27" s="178"/>
      <c r="C27" s="178"/>
      <c r="D27" s="178"/>
      <c r="E27" s="183"/>
      <c r="F27" s="178"/>
      <c r="G27" s="178"/>
      <c r="H27" s="178"/>
      <c r="I27" s="178"/>
      <c r="J27" s="183"/>
      <c r="K27" s="178"/>
      <c r="L27" s="178"/>
      <c r="M27" s="178"/>
      <c r="N27" s="178"/>
      <c r="O27" s="183"/>
      <c r="P27" s="177"/>
      <c r="Q27" s="177"/>
      <c r="R27" s="177"/>
      <c r="S27" s="177"/>
      <c r="T27" s="185"/>
      <c r="U27" s="178"/>
      <c r="V27" s="178"/>
      <c r="W27" s="178"/>
      <c r="X27" s="178"/>
      <c r="Y27" s="183"/>
      <c r="Z27" s="178"/>
      <c r="AA27" s="178"/>
      <c r="AB27" s="178"/>
      <c r="AC27" s="178"/>
      <c r="AD27" s="183"/>
      <c r="AE27" s="178"/>
      <c r="AF27" s="178"/>
      <c r="AG27" s="178"/>
      <c r="AH27" s="178"/>
      <c r="AI27" s="183"/>
      <c r="AJ27" s="178"/>
      <c r="AK27" s="178"/>
      <c r="AL27" s="178"/>
      <c r="AM27" s="178"/>
      <c r="AN27" s="178"/>
      <c r="AO27" s="178"/>
      <c r="AP27" s="183"/>
      <c r="AQ27" s="178"/>
      <c r="AR27" s="178"/>
      <c r="AS27" s="178"/>
      <c r="AT27" s="178"/>
      <c r="AU27" s="178"/>
      <c r="AV27" s="178"/>
      <c r="AW27" s="183"/>
      <c r="AX27" s="57" t="s">
        <v>279</v>
      </c>
      <c r="AY27" s="57" t="s">
        <v>664</v>
      </c>
      <c r="AZ27" s="177"/>
      <c r="BA27" s="177"/>
      <c r="BB27" s="185"/>
      <c r="BC27" s="177"/>
      <c r="BD27" s="185"/>
    </row>
    <row r="28" spans="1:56">
      <c r="A28" s="178"/>
      <c r="B28" s="178"/>
      <c r="C28" s="178"/>
      <c r="D28" s="178"/>
      <c r="E28" s="183"/>
      <c r="F28" s="178"/>
      <c r="G28" s="178"/>
      <c r="H28" s="178"/>
      <c r="I28" s="178"/>
      <c r="J28" s="183"/>
      <c r="K28" s="178"/>
      <c r="L28" s="178"/>
      <c r="M28" s="178"/>
      <c r="N28" s="178"/>
      <c r="O28" s="183"/>
      <c r="P28" s="177"/>
      <c r="Q28" s="177"/>
      <c r="R28" s="177"/>
      <c r="S28" s="177"/>
      <c r="T28" s="185"/>
      <c r="U28" s="178"/>
      <c r="V28" s="178"/>
      <c r="W28" s="178"/>
      <c r="X28" s="178"/>
      <c r="Y28" s="183"/>
      <c r="Z28" s="178"/>
      <c r="AA28" s="178"/>
      <c r="AB28" s="178"/>
      <c r="AC28" s="178"/>
      <c r="AD28" s="183"/>
      <c r="AE28" s="178"/>
      <c r="AF28" s="178"/>
      <c r="AG28" s="178"/>
      <c r="AH28" s="178"/>
      <c r="AI28" s="183"/>
      <c r="AJ28" s="178"/>
      <c r="AK28" s="178"/>
      <c r="AL28" s="178"/>
      <c r="AM28" s="178"/>
      <c r="AN28" s="178"/>
      <c r="AO28" s="178"/>
      <c r="AP28" s="183"/>
      <c r="AQ28" s="178"/>
      <c r="AR28" s="178"/>
      <c r="AS28" s="178"/>
      <c r="AT28" s="178"/>
      <c r="AU28" s="178"/>
      <c r="AV28" s="178"/>
      <c r="AW28" s="183"/>
      <c r="AX28" s="57" t="s">
        <v>211</v>
      </c>
      <c r="AY28" s="57" t="s">
        <v>665</v>
      </c>
      <c r="AZ28" s="177"/>
      <c r="BA28" s="177"/>
      <c r="BB28" s="185"/>
      <c r="BC28" s="177"/>
      <c r="BD28" s="185"/>
    </row>
    <row r="29" spans="1:56">
      <c r="A29" s="178"/>
      <c r="B29" s="178"/>
      <c r="C29" s="178"/>
      <c r="D29" s="178"/>
      <c r="E29" s="183"/>
      <c r="F29" s="178"/>
      <c r="G29" s="178"/>
      <c r="H29" s="178"/>
      <c r="I29" s="178"/>
      <c r="J29" s="183"/>
      <c r="K29" s="178"/>
      <c r="L29" s="178"/>
      <c r="M29" s="178"/>
      <c r="N29" s="178"/>
      <c r="O29" s="183"/>
      <c r="P29" s="177"/>
      <c r="Q29" s="177"/>
      <c r="R29" s="177"/>
      <c r="S29" s="177"/>
      <c r="T29" s="185"/>
      <c r="U29" s="178"/>
      <c r="V29" s="178"/>
      <c r="W29" s="178"/>
      <c r="X29" s="178"/>
      <c r="Y29" s="183"/>
      <c r="Z29" s="178"/>
      <c r="AA29" s="178"/>
      <c r="AB29" s="178"/>
      <c r="AC29" s="178"/>
      <c r="AD29" s="183"/>
      <c r="AE29" s="178"/>
      <c r="AF29" s="178"/>
      <c r="AG29" s="178"/>
      <c r="AH29" s="178"/>
      <c r="AI29" s="183"/>
      <c r="AJ29" s="178"/>
      <c r="AK29" s="178"/>
      <c r="AL29" s="178"/>
      <c r="AM29" s="178"/>
      <c r="AN29" s="178"/>
      <c r="AO29" s="178"/>
      <c r="AP29" s="183"/>
      <c r="AQ29" s="178"/>
      <c r="AR29" s="178"/>
      <c r="AS29" s="178"/>
      <c r="AT29" s="178"/>
      <c r="AU29" s="178"/>
      <c r="AV29" s="178"/>
      <c r="AW29" s="183"/>
      <c r="AX29" s="178" t="s">
        <v>192</v>
      </c>
      <c r="AY29" s="57" t="s">
        <v>666</v>
      </c>
      <c r="AZ29" s="177"/>
      <c r="BA29" s="177"/>
      <c r="BB29" s="185"/>
      <c r="BC29" s="177"/>
      <c r="BD29" s="185"/>
    </row>
    <row r="30" spans="1:56">
      <c r="A30" s="178"/>
      <c r="B30" s="178"/>
      <c r="C30" s="178"/>
      <c r="D30" s="178"/>
      <c r="E30" s="183"/>
      <c r="F30" s="178"/>
      <c r="G30" s="178"/>
      <c r="H30" s="178"/>
      <c r="I30" s="178"/>
      <c r="J30" s="183"/>
      <c r="K30" s="178"/>
      <c r="L30" s="178"/>
      <c r="M30" s="178"/>
      <c r="N30" s="178"/>
      <c r="O30" s="183"/>
      <c r="P30" s="177"/>
      <c r="Q30" s="177"/>
      <c r="R30" s="177"/>
      <c r="S30" s="177"/>
      <c r="T30" s="185"/>
      <c r="U30" s="178"/>
      <c r="V30" s="178"/>
      <c r="W30" s="178"/>
      <c r="X30" s="178"/>
      <c r="Y30" s="183"/>
      <c r="Z30" s="178"/>
      <c r="AA30" s="178"/>
      <c r="AB30" s="178"/>
      <c r="AC30" s="178"/>
      <c r="AD30" s="183"/>
      <c r="AE30" s="178"/>
      <c r="AF30" s="178"/>
      <c r="AG30" s="178"/>
      <c r="AH30" s="178"/>
      <c r="AI30" s="183"/>
      <c r="AJ30" s="178"/>
      <c r="AK30" s="178"/>
      <c r="AL30" s="178"/>
      <c r="AM30" s="178"/>
      <c r="AN30" s="178"/>
      <c r="AO30" s="178"/>
      <c r="AP30" s="183"/>
      <c r="AQ30" s="178"/>
      <c r="AR30" s="178"/>
      <c r="AS30" s="178"/>
      <c r="AT30" s="178"/>
      <c r="AU30" s="178"/>
      <c r="AV30" s="178"/>
      <c r="AW30" s="183"/>
      <c r="AX30" s="178" t="s">
        <v>206</v>
      </c>
      <c r="AY30" s="57" t="s">
        <v>280</v>
      </c>
      <c r="AZ30" s="177"/>
      <c r="BA30" s="177"/>
      <c r="BB30" s="185"/>
      <c r="BC30" s="177"/>
      <c r="BD30" s="185"/>
    </row>
    <row r="31" spans="1:56">
      <c r="A31" s="178"/>
      <c r="B31" s="178"/>
      <c r="C31" s="178"/>
      <c r="D31" s="178"/>
      <c r="E31" s="183"/>
      <c r="F31" s="178"/>
      <c r="G31" s="178"/>
      <c r="H31" s="178"/>
      <c r="I31" s="178"/>
      <c r="J31" s="183"/>
      <c r="K31" s="178"/>
      <c r="L31" s="178"/>
      <c r="M31" s="178"/>
      <c r="N31" s="178"/>
      <c r="O31" s="183"/>
      <c r="P31" s="177"/>
      <c r="Q31" s="177"/>
      <c r="R31" s="177"/>
      <c r="S31" s="177"/>
      <c r="T31" s="185"/>
      <c r="U31" s="178"/>
      <c r="V31" s="178"/>
      <c r="W31" s="178"/>
      <c r="X31" s="178"/>
      <c r="Y31" s="183"/>
      <c r="Z31" s="178"/>
      <c r="AA31" s="178"/>
      <c r="AB31" s="178"/>
      <c r="AC31" s="178"/>
      <c r="AD31" s="183"/>
      <c r="AE31" s="178"/>
      <c r="AF31" s="178"/>
      <c r="AG31" s="178"/>
      <c r="AH31" s="178"/>
      <c r="AI31" s="183"/>
      <c r="AJ31" s="178"/>
      <c r="AK31" s="178"/>
      <c r="AL31" s="178"/>
      <c r="AM31" s="178"/>
      <c r="AN31" s="178"/>
      <c r="AO31" s="178"/>
      <c r="AP31" s="183"/>
      <c r="AQ31" s="178"/>
      <c r="AR31" s="178"/>
      <c r="AS31" s="178"/>
      <c r="AT31" s="178"/>
      <c r="AU31" s="178"/>
      <c r="AV31" s="178"/>
      <c r="AW31" s="183"/>
      <c r="AX31" s="178" t="s">
        <v>219</v>
      </c>
      <c r="AY31" s="57" t="s">
        <v>667</v>
      </c>
      <c r="AZ31" s="177"/>
      <c r="BA31" s="177"/>
      <c r="BB31" s="185"/>
      <c r="BC31" s="177"/>
      <c r="BD31" s="185"/>
    </row>
    <row r="32" spans="1:56">
      <c r="A32" s="178"/>
      <c r="B32" s="178"/>
      <c r="C32" s="178"/>
      <c r="D32" s="178"/>
      <c r="E32" s="183"/>
      <c r="F32" s="178"/>
      <c r="G32" s="178"/>
      <c r="H32" s="178"/>
      <c r="I32" s="178"/>
      <c r="J32" s="183"/>
      <c r="K32" s="178"/>
      <c r="L32" s="178"/>
      <c r="M32" s="178"/>
      <c r="N32" s="178"/>
      <c r="O32" s="183"/>
      <c r="P32" s="177"/>
      <c r="Q32" s="177"/>
      <c r="R32" s="177"/>
      <c r="S32" s="177"/>
      <c r="T32" s="185"/>
      <c r="U32" s="178"/>
      <c r="V32" s="178"/>
      <c r="W32" s="178"/>
      <c r="X32" s="178"/>
      <c r="Y32" s="183"/>
      <c r="Z32" s="178"/>
      <c r="AA32" s="178"/>
      <c r="AB32" s="178"/>
      <c r="AC32" s="178"/>
      <c r="AD32" s="183"/>
      <c r="AE32" s="178"/>
      <c r="AF32" s="178"/>
      <c r="AG32" s="178"/>
      <c r="AH32" s="178"/>
      <c r="AI32" s="183"/>
      <c r="AJ32" s="178"/>
      <c r="AK32" s="178"/>
      <c r="AL32" s="178"/>
      <c r="AM32" s="178"/>
      <c r="AN32" s="178"/>
      <c r="AO32" s="178"/>
      <c r="AP32" s="183"/>
      <c r="AQ32" s="178"/>
      <c r="AR32" s="178"/>
      <c r="AS32" s="178"/>
      <c r="AT32" s="178"/>
      <c r="AU32" s="178"/>
      <c r="AV32" s="178"/>
      <c r="AW32" s="183"/>
      <c r="AX32" s="178" t="s">
        <v>248</v>
      </c>
      <c r="AY32" s="57" t="s">
        <v>668</v>
      </c>
      <c r="AZ32" s="177"/>
      <c r="BA32" s="177"/>
      <c r="BB32" s="185"/>
      <c r="BC32" s="177"/>
      <c r="BD32" s="185"/>
    </row>
    <row r="33" spans="1:56">
      <c r="A33" s="178"/>
      <c r="B33" s="178"/>
      <c r="C33" s="178"/>
      <c r="D33" s="178"/>
      <c r="E33" s="183"/>
      <c r="F33" s="178"/>
      <c r="G33" s="178"/>
      <c r="H33" s="178"/>
      <c r="I33" s="178"/>
      <c r="J33" s="183"/>
      <c r="K33" s="178"/>
      <c r="L33" s="178"/>
      <c r="M33" s="178"/>
      <c r="N33" s="178"/>
      <c r="O33" s="183"/>
      <c r="P33" s="177"/>
      <c r="Q33" s="177"/>
      <c r="R33" s="177"/>
      <c r="S33" s="177"/>
      <c r="T33" s="185"/>
      <c r="U33" s="178"/>
      <c r="V33" s="178"/>
      <c r="W33" s="178"/>
      <c r="X33" s="178"/>
      <c r="Y33" s="183"/>
      <c r="Z33" s="178"/>
      <c r="AA33" s="178"/>
      <c r="AB33" s="178"/>
      <c r="AC33" s="178"/>
      <c r="AD33" s="183"/>
      <c r="AE33" s="178"/>
      <c r="AF33" s="178"/>
      <c r="AG33" s="178"/>
      <c r="AH33" s="178"/>
      <c r="AI33" s="183"/>
      <c r="AJ33" s="178"/>
      <c r="AK33" s="178"/>
      <c r="AL33" s="178"/>
      <c r="AM33" s="178"/>
      <c r="AN33" s="178"/>
      <c r="AO33" s="178"/>
      <c r="AP33" s="183"/>
      <c r="AQ33" s="178"/>
      <c r="AR33" s="178"/>
      <c r="AS33" s="178"/>
      <c r="AT33" s="178"/>
      <c r="AU33" s="178"/>
      <c r="AV33" s="178"/>
      <c r="AW33" s="183"/>
      <c r="AX33" s="178" t="s">
        <v>208</v>
      </c>
      <c r="AY33" s="57" t="s">
        <v>669</v>
      </c>
      <c r="AZ33" s="177"/>
      <c r="BA33" s="177"/>
      <c r="BB33" s="185"/>
      <c r="BC33" s="177"/>
      <c r="BD33" s="185"/>
    </row>
    <row r="34" spans="1:56">
      <c r="A34" s="178"/>
      <c r="B34" s="178"/>
      <c r="C34" s="178"/>
      <c r="D34" s="178"/>
      <c r="E34" s="183"/>
      <c r="F34" s="178"/>
      <c r="G34" s="178"/>
      <c r="H34" s="178"/>
      <c r="I34" s="178"/>
      <c r="J34" s="183"/>
      <c r="K34" s="178"/>
      <c r="L34" s="178"/>
      <c r="M34" s="178"/>
      <c r="N34" s="178"/>
      <c r="O34" s="183"/>
      <c r="P34" s="177"/>
      <c r="Q34" s="177"/>
      <c r="R34" s="177"/>
      <c r="S34" s="177"/>
      <c r="T34" s="185"/>
      <c r="U34" s="178"/>
      <c r="V34" s="178"/>
      <c r="W34" s="178"/>
      <c r="X34" s="178"/>
      <c r="Y34" s="183"/>
      <c r="Z34" s="178"/>
      <c r="AA34" s="178"/>
      <c r="AB34" s="178"/>
      <c r="AC34" s="178"/>
      <c r="AD34" s="183"/>
      <c r="AE34" s="178"/>
      <c r="AF34" s="178"/>
      <c r="AG34" s="178"/>
      <c r="AH34" s="178"/>
      <c r="AI34" s="183"/>
      <c r="AJ34" s="178"/>
      <c r="AK34" s="178"/>
      <c r="AL34" s="178"/>
      <c r="AM34" s="178"/>
      <c r="AN34" s="178"/>
      <c r="AO34" s="178"/>
      <c r="AP34" s="183"/>
      <c r="AQ34" s="178"/>
      <c r="AR34" s="178"/>
      <c r="AS34" s="178"/>
      <c r="AT34" s="178"/>
      <c r="AU34" s="178"/>
      <c r="AV34" s="178"/>
      <c r="AW34" s="183"/>
      <c r="AX34" s="178" t="s">
        <v>221</v>
      </c>
      <c r="AY34" s="57" t="s">
        <v>670</v>
      </c>
      <c r="AZ34" s="177"/>
      <c r="BA34" s="177"/>
      <c r="BB34" s="185"/>
      <c r="BC34" s="177"/>
      <c r="BD34" s="185"/>
    </row>
    <row r="35" spans="1:56">
      <c r="A35" s="178"/>
      <c r="B35" s="178"/>
      <c r="C35" s="178"/>
      <c r="D35" s="178"/>
      <c r="E35" s="183"/>
      <c r="F35" s="178"/>
      <c r="G35" s="178"/>
      <c r="H35" s="178"/>
      <c r="I35" s="178"/>
      <c r="J35" s="183"/>
      <c r="K35" s="178"/>
      <c r="L35" s="178"/>
      <c r="M35" s="178"/>
      <c r="N35" s="178"/>
      <c r="O35" s="183"/>
      <c r="P35" s="177"/>
      <c r="Q35" s="177"/>
      <c r="R35" s="177"/>
      <c r="S35" s="177"/>
      <c r="T35" s="185"/>
      <c r="U35" s="178"/>
      <c r="V35" s="178"/>
      <c r="W35" s="178"/>
      <c r="X35" s="178"/>
      <c r="Y35" s="183"/>
      <c r="Z35" s="178"/>
      <c r="AA35" s="178"/>
      <c r="AB35" s="178"/>
      <c r="AC35" s="178"/>
      <c r="AD35" s="183"/>
      <c r="AE35" s="178"/>
      <c r="AF35" s="178"/>
      <c r="AG35" s="178"/>
      <c r="AH35" s="178"/>
      <c r="AI35" s="183"/>
      <c r="AJ35" s="178"/>
      <c r="AK35" s="178"/>
      <c r="AL35" s="178"/>
      <c r="AM35" s="178"/>
      <c r="AN35" s="178"/>
      <c r="AO35" s="178"/>
      <c r="AP35" s="183"/>
      <c r="AQ35" s="178"/>
      <c r="AR35" s="178"/>
      <c r="AS35" s="178"/>
      <c r="AT35" s="178"/>
      <c r="AU35" s="178"/>
      <c r="AV35" s="178"/>
      <c r="AW35" s="183"/>
      <c r="AX35" s="178" t="s">
        <v>241</v>
      </c>
      <c r="AY35" s="178" t="s">
        <v>281</v>
      </c>
      <c r="AZ35" s="177"/>
      <c r="BA35" s="177"/>
      <c r="BB35" s="185"/>
      <c r="BC35" s="177"/>
      <c r="BD35" s="185"/>
    </row>
    <row r="36" spans="1:56">
      <c r="A36" s="178"/>
      <c r="B36" s="178"/>
      <c r="C36" s="178"/>
      <c r="D36" s="178"/>
      <c r="E36" s="183"/>
      <c r="F36" s="178"/>
      <c r="G36" s="178"/>
      <c r="H36" s="178"/>
      <c r="I36" s="178"/>
      <c r="J36" s="183"/>
      <c r="K36" s="178"/>
      <c r="L36" s="178"/>
      <c r="M36" s="178"/>
      <c r="N36" s="178"/>
      <c r="O36" s="183"/>
      <c r="P36" s="177"/>
      <c r="Q36" s="177"/>
      <c r="R36" s="177"/>
      <c r="S36" s="177"/>
      <c r="T36" s="185"/>
      <c r="U36" s="178"/>
      <c r="V36" s="178"/>
      <c r="W36" s="178"/>
      <c r="X36" s="178"/>
      <c r="Y36" s="183"/>
      <c r="Z36" s="178"/>
      <c r="AA36" s="178"/>
      <c r="AB36" s="178"/>
      <c r="AC36" s="178"/>
      <c r="AD36" s="183"/>
      <c r="AE36" s="178"/>
      <c r="AF36" s="178"/>
      <c r="AG36" s="178"/>
      <c r="AH36" s="178"/>
      <c r="AI36" s="183"/>
      <c r="AJ36" s="178"/>
      <c r="AK36" s="178"/>
      <c r="AL36" s="178"/>
      <c r="AM36" s="178"/>
      <c r="AN36" s="178"/>
      <c r="AO36" s="178"/>
      <c r="AP36" s="183"/>
      <c r="AQ36" s="178"/>
      <c r="AR36" s="178"/>
      <c r="AS36" s="178"/>
      <c r="AT36" s="178"/>
      <c r="AU36" s="178"/>
      <c r="AV36" s="178"/>
      <c r="AW36" s="183"/>
      <c r="AX36" s="178" t="s">
        <v>246</v>
      </c>
      <c r="AY36" s="178" t="s">
        <v>282</v>
      </c>
      <c r="AZ36" s="177"/>
      <c r="BA36" s="177"/>
      <c r="BB36" s="185"/>
      <c r="BC36" s="177"/>
      <c r="BD36" s="185"/>
    </row>
    <row r="37" spans="1:56">
      <c r="A37" s="178"/>
      <c r="B37" s="178"/>
      <c r="C37" s="178"/>
      <c r="D37" s="178"/>
      <c r="E37" s="183"/>
      <c r="F37" s="178"/>
      <c r="G37" s="178"/>
      <c r="H37" s="178"/>
      <c r="I37" s="178"/>
      <c r="J37" s="183"/>
      <c r="K37" s="178"/>
      <c r="L37" s="178"/>
      <c r="M37" s="178"/>
      <c r="N37" s="178"/>
      <c r="O37" s="183"/>
      <c r="P37" s="177"/>
      <c r="Q37" s="177"/>
      <c r="R37" s="177"/>
      <c r="S37" s="177"/>
      <c r="T37" s="185"/>
      <c r="U37" s="178"/>
      <c r="V37" s="178"/>
      <c r="W37" s="178"/>
      <c r="X37" s="178"/>
      <c r="Y37" s="183"/>
      <c r="Z37" s="178"/>
      <c r="AA37" s="178"/>
      <c r="AB37" s="178"/>
      <c r="AC37" s="178"/>
      <c r="AD37" s="183"/>
      <c r="AE37" s="178"/>
      <c r="AF37" s="178"/>
      <c r="AG37" s="178"/>
      <c r="AH37" s="178"/>
      <c r="AI37" s="183"/>
      <c r="AJ37" s="178"/>
      <c r="AK37" s="178"/>
      <c r="AL37" s="178"/>
      <c r="AM37" s="178"/>
      <c r="AN37" s="178"/>
      <c r="AO37" s="178"/>
      <c r="AP37" s="183"/>
      <c r="AQ37" s="178"/>
      <c r="AR37" s="178"/>
      <c r="AS37" s="178"/>
      <c r="AT37" s="178"/>
      <c r="AU37" s="178"/>
      <c r="AV37" s="178"/>
      <c r="AW37" s="183"/>
      <c r="AX37" s="178" t="s">
        <v>251</v>
      </c>
      <c r="AY37" s="178" t="s">
        <v>288</v>
      </c>
      <c r="AZ37" s="177"/>
      <c r="BA37" s="177"/>
      <c r="BB37" s="185"/>
      <c r="BC37" s="177"/>
      <c r="BD37" s="185"/>
    </row>
    <row r="38" spans="1:56">
      <c r="A38" s="178"/>
      <c r="B38" s="178"/>
      <c r="C38" s="178"/>
      <c r="D38" s="178"/>
      <c r="E38" s="183"/>
      <c r="F38" s="178"/>
      <c r="G38" s="178"/>
      <c r="H38" s="178"/>
      <c r="I38" s="178"/>
      <c r="J38" s="183"/>
      <c r="K38" s="178"/>
      <c r="L38" s="178"/>
      <c r="M38" s="178"/>
      <c r="N38" s="178"/>
      <c r="O38" s="183"/>
      <c r="P38" s="177"/>
      <c r="Q38" s="177"/>
      <c r="R38" s="177"/>
      <c r="S38" s="177"/>
      <c r="T38" s="185"/>
      <c r="U38" s="178"/>
      <c r="V38" s="178"/>
      <c r="W38" s="178"/>
      <c r="X38" s="178"/>
      <c r="Y38" s="183"/>
      <c r="Z38" s="178"/>
      <c r="AA38" s="178"/>
      <c r="AB38" s="178"/>
      <c r="AC38" s="178"/>
      <c r="AD38" s="183"/>
      <c r="AE38" s="178"/>
      <c r="AF38" s="178"/>
      <c r="AG38" s="178"/>
      <c r="AH38" s="178"/>
      <c r="AI38" s="183"/>
      <c r="AJ38" s="178"/>
      <c r="AK38" s="178"/>
      <c r="AL38" s="178"/>
      <c r="AM38" s="178"/>
      <c r="AN38" s="178"/>
      <c r="AO38" s="178"/>
      <c r="AP38" s="183"/>
      <c r="AQ38" s="178"/>
      <c r="AR38" s="178"/>
      <c r="AS38" s="178"/>
      <c r="AT38" s="178"/>
      <c r="AU38" s="178"/>
      <c r="AV38" s="178"/>
      <c r="AW38" s="183"/>
      <c r="AX38" s="177" t="s">
        <v>222</v>
      </c>
      <c r="AY38" s="178" t="s">
        <v>232</v>
      </c>
      <c r="AZ38" s="177"/>
      <c r="BA38" s="177"/>
      <c r="BB38" s="185"/>
      <c r="BC38" s="177"/>
      <c r="BD38" s="185"/>
    </row>
    <row r="39" spans="1:56">
      <c r="A39" s="178"/>
      <c r="B39" s="178"/>
      <c r="C39" s="178"/>
      <c r="D39" s="178"/>
      <c r="E39" s="183"/>
      <c r="F39" s="178"/>
      <c r="G39" s="178"/>
      <c r="H39" s="178"/>
      <c r="I39" s="178"/>
      <c r="J39" s="183"/>
      <c r="K39" s="178"/>
      <c r="L39" s="178"/>
      <c r="M39" s="178"/>
      <c r="N39" s="178"/>
      <c r="O39" s="183"/>
      <c r="P39" s="177"/>
      <c r="Q39" s="177"/>
      <c r="R39" s="177"/>
      <c r="S39" s="177"/>
      <c r="T39" s="185"/>
      <c r="U39" s="178"/>
      <c r="V39" s="178"/>
      <c r="W39" s="178"/>
      <c r="X39" s="178"/>
      <c r="Y39" s="183"/>
      <c r="Z39" s="178"/>
      <c r="AA39" s="178"/>
      <c r="AB39" s="178"/>
      <c r="AC39" s="178"/>
      <c r="AD39" s="183"/>
      <c r="AE39" s="178"/>
      <c r="AF39" s="178"/>
      <c r="AG39" s="178"/>
      <c r="AH39" s="178"/>
      <c r="AI39" s="183"/>
      <c r="AJ39" s="178"/>
      <c r="AK39" s="178"/>
      <c r="AL39" s="178"/>
      <c r="AM39" s="178"/>
      <c r="AN39" s="178"/>
      <c r="AO39" s="178"/>
      <c r="AP39" s="183"/>
      <c r="AQ39" s="178"/>
      <c r="AR39" s="178"/>
      <c r="AS39" s="178"/>
      <c r="AT39" s="178"/>
      <c r="AU39" s="178"/>
      <c r="AV39" s="178"/>
      <c r="AW39" s="183"/>
      <c r="AX39" s="178" t="s">
        <v>254</v>
      </c>
      <c r="AY39" s="178" t="s">
        <v>250</v>
      </c>
      <c r="AZ39" s="177"/>
      <c r="BA39" s="177"/>
      <c r="BB39" s="185"/>
      <c r="BC39" s="177"/>
      <c r="BD39" s="185"/>
    </row>
    <row r="40" spans="1:56">
      <c r="A40" s="178"/>
      <c r="B40" s="178"/>
      <c r="C40" s="178"/>
      <c r="D40" s="178"/>
      <c r="E40" s="183"/>
      <c r="F40" s="178"/>
      <c r="G40" s="178"/>
      <c r="H40" s="178"/>
      <c r="I40" s="178"/>
      <c r="J40" s="183"/>
      <c r="K40" s="178"/>
      <c r="L40" s="178"/>
      <c r="M40" s="178"/>
      <c r="N40" s="178"/>
      <c r="O40" s="183"/>
      <c r="P40" s="177"/>
      <c r="Q40" s="177"/>
      <c r="R40" s="177"/>
      <c r="S40" s="177"/>
      <c r="T40" s="185"/>
      <c r="U40" s="178"/>
      <c r="V40" s="178"/>
      <c r="W40" s="178"/>
      <c r="X40" s="178"/>
      <c r="Y40" s="183"/>
      <c r="Z40" s="178"/>
      <c r="AA40" s="178"/>
      <c r="AB40" s="178"/>
      <c r="AC40" s="178"/>
      <c r="AD40" s="183"/>
      <c r="AE40" s="178"/>
      <c r="AF40" s="178"/>
      <c r="AG40" s="178"/>
      <c r="AH40" s="178"/>
      <c r="AI40" s="183"/>
      <c r="AJ40" s="178"/>
      <c r="AK40" s="178"/>
      <c r="AL40" s="178"/>
      <c r="AM40" s="178"/>
      <c r="AN40" s="178"/>
      <c r="AO40" s="178"/>
      <c r="AP40" s="183"/>
      <c r="AQ40" s="178"/>
      <c r="AR40" s="178"/>
      <c r="AS40" s="178"/>
      <c r="AT40" s="178"/>
      <c r="AU40" s="178"/>
      <c r="AV40" s="178"/>
      <c r="AW40" s="183"/>
      <c r="AX40" s="178" t="s">
        <v>267</v>
      </c>
      <c r="AY40" s="178" t="s">
        <v>258</v>
      </c>
      <c r="AZ40" s="177"/>
      <c r="BA40" s="177"/>
      <c r="BB40" s="185"/>
      <c r="BC40" s="177"/>
      <c r="BD40" s="185"/>
    </row>
    <row r="41" spans="1:56">
      <c r="A41" s="178"/>
      <c r="B41" s="178"/>
      <c r="C41" s="178"/>
      <c r="D41" s="178"/>
      <c r="E41" s="183"/>
      <c r="F41" s="178"/>
      <c r="G41" s="178"/>
      <c r="H41" s="178"/>
      <c r="I41" s="178"/>
      <c r="J41" s="183"/>
      <c r="K41" s="178"/>
      <c r="L41" s="178"/>
      <c r="M41" s="178"/>
      <c r="N41" s="178"/>
      <c r="O41" s="183"/>
      <c r="P41" s="177"/>
      <c r="Q41" s="177"/>
      <c r="R41" s="177"/>
      <c r="S41" s="177"/>
      <c r="T41" s="185"/>
      <c r="U41" s="178"/>
      <c r="V41" s="178"/>
      <c r="W41" s="178"/>
      <c r="X41" s="178"/>
      <c r="Y41" s="183"/>
      <c r="Z41" s="178"/>
      <c r="AA41" s="178"/>
      <c r="AB41" s="178"/>
      <c r="AC41" s="178"/>
      <c r="AD41" s="183"/>
      <c r="AE41" s="178"/>
      <c r="AF41" s="178"/>
      <c r="AG41" s="178"/>
      <c r="AH41" s="178"/>
      <c r="AI41" s="183"/>
      <c r="AJ41" s="178"/>
      <c r="AK41" s="178"/>
      <c r="AL41" s="178"/>
      <c r="AM41" s="178"/>
      <c r="AN41" s="178"/>
      <c r="AO41" s="178"/>
      <c r="AP41" s="183"/>
      <c r="AQ41" s="178"/>
      <c r="AR41" s="178"/>
      <c r="AS41" s="178"/>
      <c r="AT41" s="178"/>
      <c r="AU41" s="178"/>
      <c r="AV41" s="178"/>
      <c r="AW41" s="183"/>
      <c r="AX41" s="178" t="s">
        <v>283</v>
      </c>
      <c r="AY41" s="178" t="s">
        <v>284</v>
      </c>
      <c r="AZ41" s="177"/>
      <c r="BA41" s="177"/>
      <c r="BB41" s="185"/>
      <c r="BC41" s="177"/>
      <c r="BD41" s="185"/>
    </row>
    <row r="42" spans="1:56">
      <c r="A42" s="178"/>
      <c r="B42" s="178"/>
      <c r="C42" s="178"/>
      <c r="D42" s="178"/>
      <c r="E42" s="183"/>
      <c r="F42" s="178"/>
      <c r="G42" s="178"/>
      <c r="H42" s="178"/>
      <c r="I42" s="178"/>
      <c r="J42" s="183"/>
      <c r="K42" s="178"/>
      <c r="L42" s="178"/>
      <c r="M42" s="178"/>
      <c r="N42" s="178"/>
      <c r="O42" s="183"/>
      <c r="P42" s="177"/>
      <c r="Q42" s="177"/>
      <c r="R42" s="177"/>
      <c r="S42" s="177"/>
      <c r="T42" s="185"/>
      <c r="U42" s="178"/>
      <c r="V42" s="178"/>
      <c r="W42" s="178"/>
      <c r="X42" s="178"/>
      <c r="Y42" s="183"/>
      <c r="Z42" s="178"/>
      <c r="AA42" s="178"/>
      <c r="AB42" s="178"/>
      <c r="AC42" s="178"/>
      <c r="AD42" s="183"/>
      <c r="AE42" s="178"/>
      <c r="AF42" s="178"/>
      <c r="AG42" s="178"/>
      <c r="AH42" s="178"/>
      <c r="AI42" s="183"/>
      <c r="AJ42" s="178"/>
      <c r="AK42" s="178"/>
      <c r="AL42" s="178"/>
      <c r="AM42" s="178"/>
      <c r="AN42" s="178"/>
      <c r="AO42" s="178"/>
      <c r="AP42" s="183"/>
      <c r="AQ42" s="178"/>
      <c r="AR42" s="178"/>
      <c r="AS42" s="178"/>
      <c r="AT42" s="178"/>
      <c r="AU42" s="178"/>
      <c r="AV42" s="178"/>
      <c r="AW42" s="183"/>
      <c r="AX42" s="178" t="s">
        <v>220</v>
      </c>
      <c r="AY42" s="178" t="s">
        <v>285</v>
      </c>
      <c r="AZ42" s="177"/>
      <c r="BA42" s="177"/>
      <c r="BB42" s="185"/>
      <c r="BC42" s="177"/>
      <c r="BD42" s="185"/>
    </row>
    <row r="43" spans="1:56">
      <c r="A43" s="178"/>
      <c r="B43" s="178"/>
      <c r="C43" s="178"/>
      <c r="D43" s="178"/>
      <c r="E43" s="183"/>
      <c r="F43" s="178"/>
      <c r="G43" s="178"/>
      <c r="H43" s="178"/>
      <c r="I43" s="178"/>
      <c r="J43" s="183"/>
      <c r="K43" s="178"/>
      <c r="L43" s="178"/>
      <c r="M43" s="178"/>
      <c r="N43" s="178"/>
      <c r="O43" s="183"/>
      <c r="P43" s="177"/>
      <c r="Q43" s="177"/>
      <c r="R43" s="177"/>
      <c r="S43" s="177"/>
      <c r="T43" s="185"/>
      <c r="U43" s="178"/>
      <c r="V43" s="178"/>
      <c r="W43" s="178"/>
      <c r="X43" s="178"/>
      <c r="Y43" s="183"/>
      <c r="Z43" s="178"/>
      <c r="AA43" s="178"/>
      <c r="AB43" s="178"/>
      <c r="AC43" s="178"/>
      <c r="AD43" s="183"/>
      <c r="AE43" s="178"/>
      <c r="AF43" s="178"/>
      <c r="AG43" s="178"/>
      <c r="AH43" s="178"/>
      <c r="AI43" s="183"/>
      <c r="AJ43" s="178"/>
      <c r="AK43" s="178"/>
      <c r="AL43" s="178"/>
      <c r="AM43" s="178"/>
      <c r="AN43" s="178"/>
      <c r="AO43" s="178"/>
      <c r="AP43" s="183"/>
      <c r="AQ43" s="178"/>
      <c r="AR43" s="178"/>
      <c r="AS43" s="178"/>
      <c r="AT43" s="178"/>
      <c r="AU43" s="178"/>
      <c r="AV43" s="178"/>
      <c r="AW43" s="183"/>
      <c r="AX43" s="178" t="s">
        <v>128</v>
      </c>
      <c r="AY43" s="178" t="s">
        <v>286</v>
      </c>
      <c r="AZ43" s="177"/>
      <c r="BA43" s="177"/>
      <c r="BB43" s="185"/>
      <c r="BC43" s="177"/>
      <c r="BD43" s="185"/>
    </row>
    <row r="44" spans="1:56">
      <c r="A44" s="178"/>
      <c r="B44" s="178"/>
      <c r="C44" s="178"/>
      <c r="D44" s="178"/>
      <c r="E44" s="183"/>
      <c r="F44" s="178"/>
      <c r="G44" s="178"/>
      <c r="H44" s="178"/>
      <c r="I44" s="178"/>
      <c r="J44" s="183"/>
      <c r="K44" s="178"/>
      <c r="L44" s="178"/>
      <c r="M44" s="178"/>
      <c r="N44" s="178"/>
      <c r="O44" s="183"/>
      <c r="P44" s="177"/>
      <c r="Q44" s="177"/>
      <c r="R44" s="177"/>
      <c r="S44" s="177"/>
      <c r="T44" s="185"/>
      <c r="U44" s="178"/>
      <c r="V44" s="178"/>
      <c r="W44" s="178"/>
      <c r="X44" s="178"/>
      <c r="Y44" s="183"/>
      <c r="Z44" s="178"/>
      <c r="AA44" s="178"/>
      <c r="AB44" s="178"/>
      <c r="AC44" s="178"/>
      <c r="AD44" s="183"/>
      <c r="AE44" s="178"/>
      <c r="AF44" s="178"/>
      <c r="AG44" s="178"/>
      <c r="AH44" s="178"/>
      <c r="AI44" s="183"/>
      <c r="AJ44" s="178"/>
      <c r="AK44" s="178"/>
      <c r="AL44" s="178"/>
      <c r="AM44" s="178"/>
      <c r="AN44" s="178"/>
      <c r="AO44" s="178"/>
      <c r="AP44" s="183"/>
      <c r="AQ44" s="178"/>
      <c r="AR44" s="178"/>
      <c r="AS44" s="178"/>
      <c r="AT44" s="178"/>
      <c r="AU44" s="178"/>
      <c r="AV44" s="178"/>
      <c r="AW44" s="183"/>
      <c r="AX44" s="178" t="s">
        <v>231</v>
      </c>
      <c r="AY44" s="178" t="s">
        <v>287</v>
      </c>
      <c r="AZ44" s="177"/>
      <c r="BA44" s="177"/>
      <c r="BB44" s="185"/>
      <c r="BC44" s="177"/>
      <c r="BD44" s="185"/>
    </row>
    <row r="45" spans="1:56">
      <c r="A45" s="178"/>
      <c r="B45" s="178"/>
      <c r="C45" s="178"/>
      <c r="D45" s="178"/>
      <c r="E45" s="183"/>
      <c r="F45" s="178"/>
      <c r="G45" s="178"/>
      <c r="H45" s="178"/>
      <c r="I45" s="178"/>
      <c r="J45" s="183"/>
      <c r="K45" s="178"/>
      <c r="L45" s="178"/>
      <c r="M45" s="178"/>
      <c r="N45" s="178"/>
      <c r="O45" s="183"/>
      <c r="P45" s="177"/>
      <c r="Q45" s="177"/>
      <c r="R45" s="177"/>
      <c r="S45" s="177"/>
      <c r="T45" s="185"/>
      <c r="U45" s="178"/>
      <c r="V45" s="178"/>
      <c r="W45" s="178"/>
      <c r="X45" s="178"/>
      <c r="Y45" s="183"/>
      <c r="Z45" s="178"/>
      <c r="AA45" s="178"/>
      <c r="AB45" s="178"/>
      <c r="AC45" s="178"/>
      <c r="AD45" s="183"/>
      <c r="AE45" s="178"/>
      <c r="AF45" s="178"/>
      <c r="AG45" s="178"/>
      <c r="AH45" s="178"/>
      <c r="AI45" s="183"/>
      <c r="AJ45" s="178"/>
      <c r="AK45" s="178"/>
      <c r="AL45" s="178"/>
      <c r="AM45" s="178"/>
      <c r="AN45" s="178"/>
      <c r="AO45" s="178"/>
      <c r="AP45" s="183"/>
      <c r="AQ45" s="178"/>
      <c r="AR45" s="178"/>
      <c r="AS45" s="178"/>
      <c r="AT45" s="178"/>
      <c r="AU45" s="178"/>
      <c r="AV45" s="178"/>
      <c r="AW45" s="183"/>
      <c r="AX45" s="178" t="s">
        <v>288</v>
      </c>
      <c r="AY45" s="178" t="s">
        <v>289</v>
      </c>
      <c r="AZ45" s="177"/>
      <c r="BA45" s="177"/>
      <c r="BB45" s="185"/>
      <c r="BC45" s="177"/>
      <c r="BD45" s="185"/>
    </row>
    <row r="46" spans="1:56">
      <c r="A46" s="178"/>
      <c r="B46" s="178"/>
      <c r="C46" s="178"/>
      <c r="D46" s="178"/>
      <c r="E46" s="183"/>
      <c r="F46" s="178"/>
      <c r="G46" s="178"/>
      <c r="H46" s="178"/>
      <c r="I46" s="178"/>
      <c r="J46" s="183"/>
      <c r="K46" s="178"/>
      <c r="L46" s="178"/>
      <c r="M46" s="178"/>
      <c r="N46" s="178"/>
      <c r="O46" s="183"/>
      <c r="P46" s="177"/>
      <c r="Q46" s="177"/>
      <c r="R46" s="177"/>
      <c r="S46" s="177"/>
      <c r="T46" s="185"/>
      <c r="U46" s="178"/>
      <c r="V46" s="178"/>
      <c r="W46" s="178"/>
      <c r="X46" s="178"/>
      <c r="Y46" s="183"/>
      <c r="Z46" s="178"/>
      <c r="AA46" s="178"/>
      <c r="AB46" s="178"/>
      <c r="AC46" s="178"/>
      <c r="AD46" s="183"/>
      <c r="AE46" s="178"/>
      <c r="AF46" s="178"/>
      <c r="AG46" s="178"/>
      <c r="AH46" s="178"/>
      <c r="AI46" s="183"/>
      <c r="AJ46" s="178"/>
      <c r="AK46" s="178"/>
      <c r="AL46" s="178"/>
      <c r="AM46" s="178"/>
      <c r="AN46" s="178"/>
      <c r="AO46" s="178"/>
      <c r="AP46" s="183"/>
      <c r="AQ46" s="178"/>
      <c r="AR46" s="178"/>
      <c r="AS46" s="178"/>
      <c r="AT46" s="178"/>
      <c r="AU46" s="178"/>
      <c r="AV46" s="178"/>
      <c r="AW46" s="183"/>
      <c r="AX46" s="178" t="s">
        <v>232</v>
      </c>
      <c r="AY46" s="178" t="s">
        <v>290</v>
      </c>
      <c r="AZ46" s="177"/>
      <c r="BA46" s="177"/>
      <c r="BB46" s="185"/>
      <c r="BC46" s="177"/>
      <c r="BD46" s="185"/>
    </row>
    <row r="47" spans="1:56">
      <c r="A47" s="178"/>
      <c r="B47" s="178"/>
      <c r="C47" s="178"/>
      <c r="D47" s="178"/>
      <c r="E47" s="183"/>
      <c r="F47" s="178"/>
      <c r="G47" s="178"/>
      <c r="H47" s="178"/>
      <c r="I47" s="178"/>
      <c r="J47" s="183"/>
      <c r="K47" s="178"/>
      <c r="L47" s="178"/>
      <c r="M47" s="178"/>
      <c r="N47" s="178"/>
      <c r="O47" s="183"/>
      <c r="P47" s="177"/>
      <c r="Q47" s="177"/>
      <c r="R47" s="177"/>
      <c r="S47" s="177"/>
      <c r="T47" s="185"/>
      <c r="U47" s="178"/>
      <c r="V47" s="178"/>
      <c r="W47" s="178"/>
      <c r="X47" s="178"/>
      <c r="Y47" s="183"/>
      <c r="Z47" s="178"/>
      <c r="AA47" s="178"/>
      <c r="AB47" s="178"/>
      <c r="AC47" s="178"/>
      <c r="AD47" s="183"/>
      <c r="AE47" s="178"/>
      <c r="AF47" s="178"/>
      <c r="AG47" s="178"/>
      <c r="AH47" s="178"/>
      <c r="AI47" s="183"/>
      <c r="AJ47" s="178"/>
      <c r="AK47" s="178"/>
      <c r="AL47" s="178"/>
      <c r="AM47" s="178"/>
      <c r="AN47" s="178"/>
      <c r="AO47" s="178"/>
      <c r="AP47" s="183"/>
      <c r="AQ47" s="178"/>
      <c r="AR47" s="178"/>
      <c r="AS47" s="178"/>
      <c r="AT47" s="178"/>
      <c r="AU47" s="178"/>
      <c r="AV47" s="178"/>
      <c r="AW47" s="183"/>
      <c r="AX47" s="178" t="s">
        <v>250</v>
      </c>
      <c r="AY47" s="178" t="s">
        <v>291</v>
      </c>
      <c r="AZ47" s="177"/>
      <c r="BA47" s="177"/>
      <c r="BB47" s="185"/>
      <c r="BC47" s="177"/>
      <c r="BD47" s="185"/>
    </row>
    <row r="48" spans="1:56">
      <c r="A48" s="178"/>
      <c r="B48" s="178"/>
      <c r="C48" s="178"/>
      <c r="D48" s="178"/>
      <c r="E48" s="183"/>
      <c r="F48" s="178"/>
      <c r="G48" s="178"/>
      <c r="H48" s="178"/>
      <c r="I48" s="178"/>
      <c r="J48" s="183"/>
      <c r="K48" s="178"/>
      <c r="L48" s="178"/>
      <c r="M48" s="178"/>
      <c r="N48" s="178"/>
      <c r="O48" s="183"/>
      <c r="P48" s="177"/>
      <c r="Q48" s="177"/>
      <c r="R48" s="177"/>
      <c r="S48" s="177"/>
      <c r="T48" s="185"/>
      <c r="U48" s="178"/>
      <c r="V48" s="178"/>
      <c r="W48" s="178"/>
      <c r="X48" s="178"/>
      <c r="Y48" s="183"/>
      <c r="Z48" s="178"/>
      <c r="AA48" s="178"/>
      <c r="AB48" s="178"/>
      <c r="AC48" s="178"/>
      <c r="AD48" s="183"/>
      <c r="AE48" s="178"/>
      <c r="AF48" s="178"/>
      <c r="AG48" s="178"/>
      <c r="AH48" s="178"/>
      <c r="AI48" s="183"/>
      <c r="AJ48" s="178"/>
      <c r="AK48" s="178"/>
      <c r="AL48" s="178"/>
      <c r="AM48" s="178"/>
      <c r="AN48" s="178"/>
      <c r="AO48" s="178"/>
      <c r="AP48" s="183"/>
      <c r="AQ48" s="178"/>
      <c r="AR48" s="178"/>
      <c r="AS48" s="178"/>
      <c r="AT48" s="178"/>
      <c r="AU48" s="178"/>
      <c r="AV48" s="178"/>
      <c r="AW48" s="183"/>
      <c r="AX48" s="178" t="s">
        <v>292</v>
      </c>
      <c r="AY48" s="178" t="s">
        <v>293</v>
      </c>
      <c r="AZ48" s="177"/>
      <c r="BA48" s="177"/>
      <c r="BB48" s="185"/>
      <c r="BC48" s="177"/>
      <c r="BD48" s="185"/>
    </row>
    <row r="49" spans="1:56">
      <c r="A49" s="178"/>
      <c r="B49" s="178"/>
      <c r="C49" s="178"/>
      <c r="D49" s="178"/>
      <c r="E49" s="183"/>
      <c r="F49" s="178"/>
      <c r="G49" s="178"/>
      <c r="H49" s="178"/>
      <c r="I49" s="178"/>
      <c r="J49" s="183"/>
      <c r="K49" s="178"/>
      <c r="L49" s="178"/>
      <c r="M49" s="178"/>
      <c r="N49" s="178"/>
      <c r="O49" s="183"/>
      <c r="P49" s="177"/>
      <c r="Q49" s="177"/>
      <c r="R49" s="177"/>
      <c r="S49" s="177"/>
      <c r="T49" s="185"/>
      <c r="U49" s="178"/>
      <c r="V49" s="178"/>
      <c r="W49" s="178"/>
      <c r="X49" s="178"/>
      <c r="Y49" s="183"/>
      <c r="Z49" s="178"/>
      <c r="AA49" s="178"/>
      <c r="AB49" s="178"/>
      <c r="AC49" s="178"/>
      <c r="AD49" s="183"/>
      <c r="AE49" s="178"/>
      <c r="AF49" s="178"/>
      <c r="AG49" s="178"/>
      <c r="AH49" s="178"/>
      <c r="AI49" s="183"/>
      <c r="AJ49" s="178"/>
      <c r="AK49" s="178"/>
      <c r="AL49" s="178"/>
      <c r="AM49" s="178"/>
      <c r="AN49" s="178"/>
      <c r="AO49" s="178"/>
      <c r="AP49" s="183"/>
      <c r="AQ49" s="178"/>
      <c r="AR49" s="178"/>
      <c r="AS49" s="178"/>
      <c r="AT49" s="178"/>
      <c r="AU49" s="178"/>
      <c r="AV49" s="178"/>
      <c r="AW49" s="183"/>
      <c r="AX49" s="178" t="s">
        <v>294</v>
      </c>
      <c r="AY49" s="178" t="s">
        <v>237</v>
      </c>
      <c r="AZ49" s="177"/>
      <c r="BA49" s="177"/>
      <c r="BB49" s="185"/>
      <c r="BC49" s="177"/>
      <c r="BD49" s="185"/>
    </row>
    <row r="50" spans="1:56">
      <c r="A50" s="178"/>
      <c r="B50" s="178"/>
      <c r="C50" s="178"/>
      <c r="D50" s="178"/>
      <c r="E50" s="183"/>
      <c r="F50" s="178"/>
      <c r="G50" s="178"/>
      <c r="H50" s="178"/>
      <c r="I50" s="178"/>
      <c r="J50" s="183"/>
      <c r="K50" s="178"/>
      <c r="L50" s="178"/>
      <c r="M50" s="178"/>
      <c r="N50" s="178"/>
      <c r="O50" s="183"/>
      <c r="P50" s="177"/>
      <c r="Q50" s="177"/>
      <c r="R50" s="177"/>
      <c r="S50" s="177"/>
      <c r="T50" s="185"/>
      <c r="U50" s="178"/>
      <c r="V50" s="178"/>
      <c r="W50" s="178"/>
      <c r="X50" s="178"/>
      <c r="Y50" s="183"/>
      <c r="Z50" s="178"/>
      <c r="AA50" s="178"/>
      <c r="AB50" s="178"/>
      <c r="AC50" s="178"/>
      <c r="AD50" s="183"/>
      <c r="AE50" s="178"/>
      <c r="AF50" s="178"/>
      <c r="AG50" s="178"/>
      <c r="AH50" s="178"/>
      <c r="AI50" s="183"/>
      <c r="AJ50" s="178"/>
      <c r="AK50" s="178"/>
      <c r="AL50" s="178"/>
      <c r="AM50" s="178"/>
      <c r="AN50" s="178"/>
      <c r="AO50" s="178"/>
      <c r="AP50" s="183"/>
      <c r="AQ50" s="178"/>
      <c r="AR50" s="178"/>
      <c r="AS50" s="178"/>
      <c r="AT50" s="178"/>
      <c r="AU50" s="178"/>
      <c r="AV50" s="178"/>
      <c r="AW50" s="183"/>
      <c r="AX50" s="178" t="s">
        <v>258</v>
      </c>
      <c r="AY50" s="178" t="s">
        <v>295</v>
      </c>
      <c r="AZ50" s="177"/>
      <c r="BA50" s="177"/>
      <c r="BB50" s="185"/>
      <c r="BC50" s="177"/>
      <c r="BD50" s="185"/>
    </row>
    <row r="51" spans="1:56">
      <c r="A51" s="178"/>
      <c r="B51" s="178"/>
      <c r="C51" s="178"/>
      <c r="D51" s="178"/>
      <c r="E51" s="183"/>
      <c r="F51" s="178"/>
      <c r="G51" s="178"/>
      <c r="H51" s="178"/>
      <c r="I51" s="178"/>
      <c r="J51" s="183"/>
      <c r="K51" s="178"/>
      <c r="L51" s="178"/>
      <c r="M51" s="178"/>
      <c r="N51" s="178"/>
      <c r="O51" s="183"/>
      <c r="P51" s="177"/>
      <c r="Q51" s="177"/>
      <c r="R51" s="177"/>
      <c r="S51" s="177"/>
      <c r="T51" s="185"/>
      <c r="U51" s="178"/>
      <c r="V51" s="178"/>
      <c r="W51" s="178"/>
      <c r="X51" s="178"/>
      <c r="Y51" s="183"/>
      <c r="Z51" s="178"/>
      <c r="AA51" s="178"/>
      <c r="AB51" s="178"/>
      <c r="AC51" s="178"/>
      <c r="AD51" s="183"/>
      <c r="AE51" s="178"/>
      <c r="AF51" s="178"/>
      <c r="AG51" s="178"/>
      <c r="AH51" s="178"/>
      <c r="AI51" s="183"/>
      <c r="AJ51" s="178"/>
      <c r="AK51" s="178"/>
      <c r="AL51" s="178"/>
      <c r="AM51" s="178"/>
      <c r="AN51" s="178"/>
      <c r="AO51" s="178"/>
      <c r="AP51" s="183"/>
      <c r="AQ51" s="178"/>
      <c r="AR51" s="178"/>
      <c r="AS51" s="178"/>
      <c r="AT51" s="178"/>
      <c r="AU51" s="178"/>
      <c r="AV51" s="178"/>
      <c r="AW51" s="183"/>
      <c r="AX51" s="178" t="s">
        <v>296</v>
      </c>
      <c r="AY51" s="178"/>
      <c r="AZ51" s="177"/>
      <c r="BA51" s="177"/>
      <c r="BB51" s="185"/>
      <c r="BC51" s="177"/>
      <c r="BD51" s="185"/>
    </row>
    <row r="52" spans="1:56">
      <c r="A52" s="178"/>
      <c r="B52" s="178"/>
      <c r="C52" s="178"/>
      <c r="D52" s="178"/>
      <c r="E52" s="183"/>
      <c r="F52" s="178"/>
      <c r="G52" s="178"/>
      <c r="H52" s="178"/>
      <c r="I52" s="178"/>
      <c r="J52" s="183"/>
      <c r="K52" s="178"/>
      <c r="L52" s="178"/>
      <c r="M52" s="178"/>
      <c r="N52" s="178"/>
      <c r="O52" s="183"/>
      <c r="P52" s="177"/>
      <c r="Q52" s="177"/>
      <c r="R52" s="177"/>
      <c r="S52" s="177"/>
      <c r="T52" s="185"/>
      <c r="U52" s="178"/>
      <c r="V52" s="178"/>
      <c r="W52" s="178"/>
      <c r="X52" s="178"/>
      <c r="Y52" s="183"/>
      <c r="Z52" s="178"/>
      <c r="AA52" s="178"/>
      <c r="AB52" s="178"/>
      <c r="AC52" s="178"/>
      <c r="AD52" s="183"/>
      <c r="AE52" s="178"/>
      <c r="AF52" s="178"/>
      <c r="AG52" s="178"/>
      <c r="AH52" s="178"/>
      <c r="AI52" s="183"/>
      <c r="AJ52" s="178"/>
      <c r="AK52" s="178"/>
      <c r="AL52" s="178"/>
      <c r="AM52" s="178"/>
      <c r="AN52" s="178"/>
      <c r="AO52" s="178"/>
      <c r="AP52" s="183"/>
      <c r="AQ52" s="178"/>
      <c r="AR52" s="178"/>
      <c r="AS52" s="178"/>
      <c r="AT52" s="178"/>
      <c r="AU52" s="178"/>
      <c r="AV52" s="178"/>
      <c r="AW52" s="183"/>
      <c r="AX52" s="178" t="s">
        <v>284</v>
      </c>
      <c r="AY52" s="178"/>
      <c r="AZ52" s="177"/>
      <c r="BA52" s="177"/>
      <c r="BB52" s="185"/>
      <c r="BC52" s="177"/>
      <c r="BD52" s="185"/>
    </row>
    <row r="53" spans="1:56">
      <c r="A53" s="178"/>
      <c r="B53" s="178"/>
      <c r="C53" s="178"/>
      <c r="D53" s="178"/>
      <c r="E53" s="183"/>
      <c r="F53" s="178"/>
      <c r="G53" s="178"/>
      <c r="H53" s="178"/>
      <c r="I53" s="178"/>
      <c r="J53" s="183"/>
      <c r="K53" s="178"/>
      <c r="L53" s="178"/>
      <c r="M53" s="178"/>
      <c r="N53" s="178"/>
      <c r="O53" s="183"/>
      <c r="P53" s="177"/>
      <c r="Q53" s="177"/>
      <c r="R53" s="177"/>
      <c r="S53" s="177"/>
      <c r="T53" s="185"/>
      <c r="U53" s="178"/>
      <c r="V53" s="178"/>
      <c r="W53" s="178"/>
      <c r="X53" s="178"/>
      <c r="Y53" s="183"/>
      <c r="Z53" s="178"/>
      <c r="AA53" s="178"/>
      <c r="AB53" s="178"/>
      <c r="AC53" s="178"/>
      <c r="AD53" s="183"/>
      <c r="AE53" s="178"/>
      <c r="AF53" s="178"/>
      <c r="AG53" s="178"/>
      <c r="AH53" s="178"/>
      <c r="AI53" s="183"/>
      <c r="AJ53" s="178"/>
      <c r="AK53" s="178"/>
      <c r="AL53" s="178"/>
      <c r="AM53" s="178"/>
      <c r="AN53" s="178"/>
      <c r="AO53" s="178"/>
      <c r="AP53" s="183"/>
      <c r="AQ53" s="178"/>
      <c r="AR53" s="178"/>
      <c r="AS53" s="178"/>
      <c r="AT53" s="178"/>
      <c r="AU53" s="178"/>
      <c r="AV53" s="178"/>
      <c r="AW53" s="183"/>
      <c r="AX53" s="178" t="s">
        <v>285</v>
      </c>
      <c r="AY53" s="178"/>
      <c r="AZ53" s="177"/>
      <c r="BA53" s="177"/>
      <c r="BB53" s="185"/>
      <c r="BC53" s="177"/>
      <c r="BD53" s="185"/>
    </row>
    <row r="54" spans="1:56">
      <c r="A54" s="178"/>
      <c r="B54" s="178"/>
      <c r="C54" s="178"/>
      <c r="D54" s="178"/>
      <c r="E54" s="183"/>
      <c r="F54" s="178"/>
      <c r="G54" s="178"/>
      <c r="H54" s="178"/>
      <c r="I54" s="178"/>
      <c r="J54" s="183"/>
      <c r="K54" s="178"/>
      <c r="L54" s="178"/>
      <c r="M54" s="178"/>
      <c r="N54" s="178"/>
      <c r="O54" s="183"/>
      <c r="P54" s="177"/>
      <c r="Q54" s="177"/>
      <c r="R54" s="177"/>
      <c r="S54" s="177"/>
      <c r="T54" s="185"/>
      <c r="U54" s="178"/>
      <c r="V54" s="178"/>
      <c r="W54" s="178"/>
      <c r="X54" s="178"/>
      <c r="Y54" s="183"/>
      <c r="Z54" s="178"/>
      <c r="AA54" s="178"/>
      <c r="AB54" s="178"/>
      <c r="AC54" s="178"/>
      <c r="AD54" s="183"/>
      <c r="AE54" s="178"/>
      <c r="AF54" s="178"/>
      <c r="AG54" s="178"/>
      <c r="AH54" s="178"/>
      <c r="AI54" s="183"/>
      <c r="AJ54" s="178"/>
      <c r="AK54" s="178"/>
      <c r="AL54" s="178"/>
      <c r="AM54" s="178"/>
      <c r="AN54" s="178"/>
      <c r="AO54" s="178"/>
      <c r="AP54" s="183"/>
      <c r="AQ54" s="178"/>
      <c r="AR54" s="178"/>
      <c r="AS54" s="178"/>
      <c r="AT54" s="178"/>
      <c r="AU54" s="178"/>
      <c r="AV54" s="178"/>
      <c r="AW54" s="183"/>
      <c r="AX54" s="178" t="s">
        <v>297</v>
      </c>
      <c r="AY54" s="178"/>
      <c r="AZ54" s="177"/>
      <c r="BA54" s="177"/>
      <c r="BB54" s="185"/>
      <c r="BC54" s="177"/>
      <c r="BD54" s="185"/>
    </row>
    <row r="55" spans="1:56">
      <c r="A55" s="178"/>
      <c r="B55" s="178"/>
      <c r="C55" s="178"/>
      <c r="D55" s="178"/>
      <c r="E55" s="183"/>
      <c r="F55" s="178"/>
      <c r="G55" s="178"/>
      <c r="H55" s="178"/>
      <c r="I55" s="178"/>
      <c r="J55" s="183"/>
      <c r="K55" s="178"/>
      <c r="L55" s="178"/>
      <c r="M55" s="178"/>
      <c r="N55" s="178"/>
      <c r="O55" s="183"/>
      <c r="P55" s="177"/>
      <c r="Q55" s="177"/>
      <c r="R55" s="177"/>
      <c r="S55" s="177"/>
      <c r="T55" s="185"/>
      <c r="U55" s="178"/>
      <c r="V55" s="178"/>
      <c r="W55" s="178"/>
      <c r="X55" s="178"/>
      <c r="Y55" s="183"/>
      <c r="Z55" s="178"/>
      <c r="AA55" s="178"/>
      <c r="AB55" s="178"/>
      <c r="AC55" s="178"/>
      <c r="AD55" s="183"/>
      <c r="AE55" s="178"/>
      <c r="AF55" s="178"/>
      <c r="AG55" s="178"/>
      <c r="AH55" s="178"/>
      <c r="AI55" s="183"/>
      <c r="AJ55" s="178"/>
      <c r="AK55" s="178"/>
      <c r="AL55" s="178"/>
      <c r="AM55" s="178"/>
      <c r="AN55" s="178"/>
      <c r="AO55" s="178"/>
      <c r="AP55" s="183"/>
      <c r="AQ55" s="178"/>
      <c r="AR55" s="178"/>
      <c r="AS55" s="178"/>
      <c r="AT55" s="178"/>
      <c r="AU55" s="178"/>
      <c r="AV55" s="178"/>
      <c r="AW55" s="183"/>
      <c r="AX55" s="178" t="s">
        <v>298</v>
      </c>
      <c r="AY55" s="178"/>
      <c r="AZ55" s="177"/>
      <c r="BA55" s="177"/>
      <c r="BB55" s="185"/>
      <c r="BC55" s="177"/>
      <c r="BD55" s="185"/>
    </row>
    <row r="56" spans="1:56">
      <c r="A56" s="178"/>
      <c r="B56" s="178"/>
      <c r="C56" s="178"/>
      <c r="D56" s="178"/>
      <c r="E56" s="183"/>
      <c r="F56" s="178"/>
      <c r="G56" s="178"/>
      <c r="H56" s="178"/>
      <c r="I56" s="178"/>
      <c r="J56" s="183"/>
      <c r="K56" s="178"/>
      <c r="L56" s="178"/>
      <c r="M56" s="178"/>
      <c r="N56" s="178"/>
      <c r="O56" s="183"/>
      <c r="P56" s="177"/>
      <c r="Q56" s="177"/>
      <c r="R56" s="177"/>
      <c r="S56" s="177"/>
      <c r="T56" s="185"/>
      <c r="U56" s="178"/>
      <c r="V56" s="178"/>
      <c r="W56" s="178"/>
      <c r="X56" s="178"/>
      <c r="Y56" s="183"/>
      <c r="Z56" s="178"/>
      <c r="AA56" s="178"/>
      <c r="AB56" s="178"/>
      <c r="AC56" s="178"/>
      <c r="AD56" s="183"/>
      <c r="AE56" s="178"/>
      <c r="AF56" s="178"/>
      <c r="AG56" s="178"/>
      <c r="AH56" s="178"/>
      <c r="AI56" s="183"/>
      <c r="AJ56" s="178"/>
      <c r="AK56" s="178"/>
      <c r="AL56" s="178"/>
      <c r="AM56" s="178"/>
      <c r="AN56" s="178"/>
      <c r="AO56" s="178"/>
      <c r="AP56" s="183"/>
      <c r="AQ56" s="178"/>
      <c r="AR56" s="178"/>
      <c r="AS56" s="178"/>
      <c r="AT56" s="178"/>
      <c r="AU56" s="178"/>
      <c r="AV56" s="178"/>
      <c r="AW56" s="183"/>
      <c r="AX56" s="178" t="s">
        <v>299</v>
      </c>
      <c r="AY56" s="178"/>
      <c r="AZ56" s="177"/>
      <c r="BA56" s="177"/>
      <c r="BB56" s="185"/>
      <c r="BC56" s="177"/>
      <c r="BD56" s="185"/>
    </row>
    <row r="57" spans="1:56">
      <c r="A57" s="178"/>
      <c r="B57" s="178"/>
      <c r="C57" s="178"/>
      <c r="D57" s="178"/>
      <c r="E57" s="183"/>
      <c r="F57" s="178"/>
      <c r="G57" s="178"/>
      <c r="H57" s="178"/>
      <c r="I57" s="178"/>
      <c r="J57" s="183"/>
      <c r="K57" s="178"/>
      <c r="L57" s="178"/>
      <c r="M57" s="178"/>
      <c r="N57" s="178"/>
      <c r="O57" s="183"/>
      <c r="P57" s="177"/>
      <c r="Q57" s="177"/>
      <c r="R57" s="177"/>
      <c r="S57" s="177"/>
      <c r="T57" s="185"/>
      <c r="U57" s="178"/>
      <c r="V57" s="178"/>
      <c r="W57" s="178"/>
      <c r="X57" s="178"/>
      <c r="Y57" s="183"/>
      <c r="Z57" s="178"/>
      <c r="AA57" s="178"/>
      <c r="AB57" s="178"/>
      <c r="AC57" s="178"/>
      <c r="AD57" s="183"/>
      <c r="AE57" s="178"/>
      <c r="AF57" s="178"/>
      <c r="AG57" s="178"/>
      <c r="AH57" s="178"/>
      <c r="AI57" s="183"/>
      <c r="AJ57" s="178"/>
      <c r="AK57" s="178"/>
      <c r="AL57" s="178"/>
      <c r="AM57" s="178"/>
      <c r="AN57" s="178"/>
      <c r="AO57" s="178"/>
      <c r="AP57" s="183"/>
      <c r="AQ57" s="178"/>
      <c r="AR57" s="178"/>
      <c r="AS57" s="178"/>
      <c r="AT57" s="178"/>
      <c r="AU57" s="178"/>
      <c r="AV57" s="178"/>
      <c r="AW57" s="183"/>
      <c r="AX57" s="178" t="s">
        <v>286</v>
      </c>
      <c r="AY57" s="178"/>
      <c r="AZ57" s="177"/>
      <c r="BA57" s="177"/>
      <c r="BB57" s="185"/>
      <c r="BC57" s="177"/>
      <c r="BD57" s="185"/>
    </row>
    <row r="58" spans="1:56">
      <c r="A58" s="178"/>
      <c r="B58" s="178"/>
      <c r="C58" s="178"/>
      <c r="D58" s="178"/>
      <c r="E58" s="183"/>
      <c r="F58" s="178"/>
      <c r="G58" s="178"/>
      <c r="H58" s="178"/>
      <c r="I58" s="178"/>
      <c r="J58" s="183"/>
      <c r="K58" s="178"/>
      <c r="L58" s="178"/>
      <c r="M58" s="178"/>
      <c r="N58" s="178"/>
      <c r="O58" s="183"/>
      <c r="P58" s="177"/>
      <c r="Q58" s="177"/>
      <c r="R58" s="177"/>
      <c r="S58" s="177"/>
      <c r="T58" s="185"/>
      <c r="U58" s="178"/>
      <c r="V58" s="178"/>
      <c r="W58" s="178"/>
      <c r="X58" s="178"/>
      <c r="Y58" s="183"/>
      <c r="Z58" s="178"/>
      <c r="AA58" s="178"/>
      <c r="AB58" s="178"/>
      <c r="AC58" s="178"/>
      <c r="AD58" s="183"/>
      <c r="AE58" s="178"/>
      <c r="AF58" s="178"/>
      <c r="AG58" s="178"/>
      <c r="AH58" s="178"/>
      <c r="AI58" s="183"/>
      <c r="AJ58" s="178"/>
      <c r="AK58" s="178"/>
      <c r="AL58" s="178"/>
      <c r="AM58" s="178"/>
      <c r="AN58" s="178"/>
      <c r="AO58" s="178"/>
      <c r="AP58" s="183"/>
      <c r="AQ58" s="178"/>
      <c r="AR58" s="178"/>
      <c r="AS58" s="178"/>
      <c r="AT58" s="178"/>
      <c r="AU58" s="178"/>
      <c r="AV58" s="178"/>
      <c r="AW58" s="183"/>
      <c r="AX58" s="178" t="s">
        <v>287</v>
      </c>
      <c r="AY58" s="178"/>
      <c r="AZ58" s="177"/>
      <c r="BA58" s="177"/>
      <c r="BB58" s="185"/>
      <c r="BC58" s="177"/>
      <c r="BD58" s="185"/>
    </row>
    <row r="59" spans="1:56">
      <c r="A59" s="178"/>
      <c r="B59" s="178"/>
      <c r="C59" s="178"/>
      <c r="D59" s="178"/>
      <c r="E59" s="183"/>
      <c r="F59" s="178"/>
      <c r="G59" s="178"/>
      <c r="H59" s="178"/>
      <c r="I59" s="178"/>
      <c r="J59" s="183"/>
      <c r="K59" s="178"/>
      <c r="L59" s="178"/>
      <c r="M59" s="178"/>
      <c r="N59" s="178"/>
      <c r="O59" s="183"/>
      <c r="P59" s="177"/>
      <c r="Q59" s="177"/>
      <c r="R59" s="177"/>
      <c r="S59" s="177"/>
      <c r="T59" s="185"/>
      <c r="U59" s="178"/>
      <c r="V59" s="178"/>
      <c r="W59" s="178"/>
      <c r="X59" s="178"/>
      <c r="Y59" s="183"/>
      <c r="Z59" s="178"/>
      <c r="AA59" s="178"/>
      <c r="AB59" s="178"/>
      <c r="AC59" s="178"/>
      <c r="AD59" s="183"/>
      <c r="AE59" s="178"/>
      <c r="AF59" s="178"/>
      <c r="AG59" s="178"/>
      <c r="AH59" s="178"/>
      <c r="AI59" s="183"/>
      <c r="AJ59" s="178"/>
      <c r="AK59" s="178"/>
      <c r="AL59" s="178"/>
      <c r="AM59" s="178"/>
      <c r="AN59" s="178"/>
      <c r="AO59" s="178"/>
      <c r="AP59" s="183"/>
      <c r="AQ59" s="178"/>
      <c r="AR59" s="178"/>
      <c r="AS59" s="178"/>
      <c r="AT59" s="178"/>
      <c r="AU59" s="178"/>
      <c r="AV59" s="178"/>
      <c r="AW59" s="183"/>
      <c r="AX59" s="178" t="s">
        <v>229</v>
      </c>
      <c r="AY59" s="177"/>
      <c r="AZ59" s="177"/>
      <c r="BA59" s="177"/>
      <c r="BB59" s="185"/>
      <c r="BC59" s="177"/>
      <c r="BD59" s="185"/>
    </row>
    <row r="60" spans="1:56">
      <c r="A60" s="178"/>
      <c r="B60" s="178"/>
      <c r="C60" s="178"/>
      <c r="D60" s="178"/>
      <c r="E60" s="183"/>
      <c r="F60" s="178"/>
      <c r="G60" s="178"/>
      <c r="H60" s="178"/>
      <c r="I60" s="178"/>
      <c r="J60" s="183"/>
      <c r="K60" s="178"/>
      <c r="L60" s="178"/>
      <c r="M60" s="178"/>
      <c r="N60" s="178"/>
      <c r="O60" s="183"/>
      <c r="P60" s="177"/>
      <c r="Q60" s="177"/>
      <c r="R60" s="177"/>
      <c r="S60" s="177"/>
      <c r="T60" s="185"/>
      <c r="U60" s="178"/>
      <c r="V60" s="178"/>
      <c r="W60" s="178"/>
      <c r="X60" s="178"/>
      <c r="Y60" s="183"/>
      <c r="Z60" s="178"/>
      <c r="AA60" s="178"/>
      <c r="AB60" s="178"/>
      <c r="AC60" s="178"/>
      <c r="AD60" s="183"/>
      <c r="AE60" s="178"/>
      <c r="AF60" s="178"/>
      <c r="AG60" s="178"/>
      <c r="AH60" s="178"/>
      <c r="AI60" s="183"/>
      <c r="AJ60" s="178"/>
      <c r="AK60" s="178"/>
      <c r="AL60" s="178"/>
      <c r="AM60" s="178"/>
      <c r="AN60" s="178"/>
      <c r="AO60" s="178"/>
      <c r="AP60" s="183"/>
      <c r="AQ60" s="178"/>
      <c r="AR60" s="178"/>
      <c r="AS60" s="178"/>
      <c r="AT60" s="178"/>
      <c r="AU60" s="178"/>
      <c r="AV60" s="178"/>
      <c r="AW60" s="183"/>
      <c r="AX60" s="178" t="s">
        <v>262</v>
      </c>
      <c r="AY60" s="177"/>
      <c r="AZ60" s="177"/>
      <c r="BA60" s="177"/>
      <c r="BB60" s="185"/>
      <c r="BC60" s="177"/>
      <c r="BD60" s="185"/>
    </row>
    <row r="61" spans="1:56">
      <c r="A61" s="178"/>
      <c r="B61" s="178"/>
      <c r="C61" s="178"/>
      <c r="D61" s="178"/>
      <c r="E61" s="183"/>
      <c r="F61" s="178"/>
      <c r="G61" s="178"/>
      <c r="H61" s="178"/>
      <c r="I61" s="178"/>
      <c r="J61" s="183"/>
      <c r="K61" s="178"/>
      <c r="L61" s="178"/>
      <c r="M61" s="178"/>
      <c r="N61" s="178"/>
      <c r="O61" s="183"/>
      <c r="P61" s="177"/>
      <c r="Q61" s="177"/>
      <c r="R61" s="177"/>
      <c r="S61" s="177"/>
      <c r="T61" s="185"/>
      <c r="U61" s="178"/>
      <c r="V61" s="178"/>
      <c r="W61" s="178"/>
      <c r="X61" s="178"/>
      <c r="Y61" s="183"/>
      <c r="Z61" s="178"/>
      <c r="AA61" s="178"/>
      <c r="AB61" s="178"/>
      <c r="AC61" s="178"/>
      <c r="AD61" s="183"/>
      <c r="AE61" s="178"/>
      <c r="AF61" s="178"/>
      <c r="AG61" s="178"/>
      <c r="AH61" s="178"/>
      <c r="AI61" s="183"/>
      <c r="AJ61" s="178"/>
      <c r="AK61" s="178"/>
      <c r="AL61" s="178"/>
      <c r="AM61" s="178"/>
      <c r="AN61" s="178"/>
      <c r="AO61" s="178"/>
      <c r="AP61" s="183"/>
      <c r="AQ61" s="178"/>
      <c r="AR61" s="178"/>
      <c r="AS61" s="178"/>
      <c r="AT61" s="178"/>
      <c r="AU61" s="178"/>
      <c r="AV61" s="178"/>
      <c r="AW61" s="183"/>
      <c r="AX61" s="178" t="s">
        <v>199</v>
      </c>
      <c r="AY61" s="177"/>
      <c r="AZ61" s="177"/>
      <c r="BA61" s="177"/>
      <c r="BB61" s="185"/>
      <c r="BC61" s="177"/>
      <c r="BD61" s="185"/>
    </row>
    <row r="62" spans="1:56">
      <c r="A62" s="60"/>
      <c r="B62" s="60"/>
      <c r="C62" s="60"/>
      <c r="D62" s="60"/>
      <c r="E62" s="61"/>
      <c r="F62" s="60"/>
      <c r="G62" s="60"/>
      <c r="H62" s="60"/>
      <c r="I62" s="60"/>
      <c r="J62" s="61"/>
      <c r="K62" s="60"/>
      <c r="L62" s="60"/>
      <c r="M62" s="60"/>
      <c r="N62" s="60"/>
      <c r="O62" s="61"/>
      <c r="U62" s="60"/>
      <c r="V62" s="60"/>
      <c r="W62" s="60"/>
      <c r="X62" s="60"/>
      <c r="Y62" s="61"/>
      <c r="Z62" s="60"/>
      <c r="AA62" s="60"/>
      <c r="AB62" s="60"/>
      <c r="AC62" s="60"/>
      <c r="AD62" s="61"/>
      <c r="AE62" s="60"/>
      <c r="AF62" s="60"/>
      <c r="AG62" s="60"/>
      <c r="AH62" s="60"/>
      <c r="AI62" s="61"/>
      <c r="AJ62" s="60"/>
      <c r="AK62" s="60"/>
      <c r="AL62" s="60"/>
      <c r="AM62" s="60"/>
      <c r="AN62" s="60"/>
      <c r="AO62" s="60"/>
      <c r="AP62" s="61"/>
      <c r="AQ62" s="60"/>
      <c r="AR62" s="60"/>
      <c r="AS62" s="60"/>
      <c r="AT62" s="60"/>
      <c r="AU62" s="60"/>
      <c r="AV62" s="60"/>
      <c r="AW62" s="61"/>
      <c r="AX62" s="60" t="s">
        <v>295</v>
      </c>
    </row>
    <row r="63" spans="1:56">
      <c r="AX63" s="16"/>
    </row>
    <row r="64" spans="1:56">
      <c r="AX64" s="16"/>
    </row>
    <row r="65" spans="50:50">
      <c r="AX65" s="16"/>
    </row>
    <row r="66" spans="50:50">
      <c r="AX66" s="16"/>
    </row>
    <row r="67" spans="50:50">
      <c r="AX67" s="16"/>
    </row>
    <row r="68" spans="50:50">
      <c r="AX68" s="16"/>
    </row>
    <row r="69" spans="50:50">
      <c r="AX69" s="16"/>
    </row>
    <row r="70" spans="50:50">
      <c r="AX70" s="16"/>
    </row>
    <row r="71" spans="50:50">
      <c r="AX71" s="16"/>
    </row>
    <row r="72" spans="50:50">
      <c r="AX72" s="16"/>
    </row>
    <row r="73" spans="50:50">
      <c r="AX73" s="16"/>
    </row>
    <row r="74" spans="50:50">
      <c r="AX74" s="16"/>
    </row>
    <row r="75" spans="50:50">
      <c r="AX75" s="16"/>
    </row>
    <row r="76" spans="50:50">
      <c r="AX76" s="16"/>
    </row>
    <row r="77" spans="50:50">
      <c r="AX77" s="16"/>
    </row>
    <row r="78" spans="50:50">
      <c r="AX78" s="16"/>
    </row>
    <row r="79" spans="50:50">
      <c r="AX79" s="16"/>
    </row>
    <row r="80" spans="50:50">
      <c r="AX80" s="16"/>
    </row>
    <row r="81" spans="50:50">
      <c r="AX81" s="16"/>
    </row>
    <row r="82" spans="50:50">
      <c r="AX82" s="16"/>
    </row>
    <row r="83" spans="50:50">
      <c r="AX83" s="16"/>
    </row>
    <row r="84" spans="50:50">
      <c r="AX84" s="16"/>
    </row>
    <row r="85" spans="50:50">
      <c r="AX85" s="16"/>
    </row>
    <row r="86" spans="50:50">
      <c r="AX86" s="16"/>
    </row>
    <row r="87" spans="50:50">
      <c r="AX87" s="16"/>
    </row>
  </sheetData>
  <mergeCells count="24">
    <mergeCell ref="GB1:GI1"/>
    <mergeCell ref="FQ1:FZ1"/>
    <mergeCell ref="Z1:AD1"/>
    <mergeCell ref="AJ1:AP1"/>
    <mergeCell ref="AQ1:AW1"/>
    <mergeCell ref="AX1:BB1"/>
    <mergeCell ref="BC1:BD1"/>
    <mergeCell ref="AE1:AI1"/>
    <mergeCell ref="BE1:BH1"/>
    <mergeCell ref="A1:E1"/>
    <mergeCell ref="F1:J1"/>
    <mergeCell ref="K1:O1"/>
    <mergeCell ref="P1:T1"/>
    <mergeCell ref="U1:Y1"/>
    <mergeCell ref="BR10:BX10"/>
    <mergeCell ref="BJ11:BP11"/>
    <mergeCell ref="DZ1:EE1"/>
    <mergeCell ref="EY1:FO1"/>
    <mergeCell ref="CA5:CQ6"/>
    <mergeCell ref="EG1:EW1"/>
    <mergeCell ref="CA1:CQ1"/>
    <mergeCell ref="CS1:CZ1"/>
    <mergeCell ref="DB1:DR1"/>
    <mergeCell ref="DT1:DX1"/>
  </mergeCells>
  <phoneticPr fontId="11" type="noConversion"/>
  <conditionalFormatting sqref="AX3:AX65537">
    <cfRule type="duplicateValues" dxfId="3" priority="4" stopIfTrue="1"/>
  </conditionalFormatting>
  <conditionalFormatting sqref="AY3:AY50">
    <cfRule type="duplicateValues" dxfId="2" priority="57"/>
  </conditionalFormatting>
  <conditionalFormatting sqref="AY3:AY65536">
    <cfRule type="duplicateValues" dxfId="1" priority="55" stopIfTrue="1"/>
  </conditionalFormatting>
  <dataValidations count="4">
    <dataValidation type="list" allowBlank="1" showInputMessage="1" showErrorMessage="1" sqref="BS14 BS16" xr:uid="{2F7BCF72-2888-4CAF-AE97-862E71C942C5}">
      <formula1>INDIRECT($BS$15)</formula1>
    </dataValidation>
    <dataValidation type="list" allowBlank="1" showInputMessage="1" showErrorMessage="1" sqref="BT13 BS12 BS17" xr:uid="{5C308D22-2B81-4EC5-92D5-8A985C87D9C5}">
      <formula1>BHQ_5</formula1>
    </dataValidation>
    <dataValidation type="list" allowBlank="1" showInputMessage="1" showErrorMessage="1" sqref="BR17" xr:uid="{18D6185B-8F27-4CED-81B0-EB1B40D55947}">
      <formula1>INDIRECT(VLOOKUP(#REF!, $BR$15:$BR$16, 2, FALSE))</formula1>
    </dataValidation>
    <dataValidation type="list" allowBlank="1" showInputMessage="1" showErrorMessage="1" sqref="BS13" xr:uid="{A286755A-A4B3-4E3F-8089-2BB0FF096905}">
      <formula1>INDIRECT($BR$10)</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2A226-609E-43E8-B948-BFCA49C575AD}">
  <sheetPr codeName="Sheet15"/>
  <dimension ref="A1:AK365"/>
  <sheetViews>
    <sheetView zoomScale="85" zoomScaleNormal="85" workbookViewId="0">
      <selection activeCell="T22" sqref="T22"/>
    </sheetView>
  </sheetViews>
  <sheetFormatPr defaultRowHeight="18"/>
  <cols>
    <col min="1" max="1" width="29.58203125" customWidth="1"/>
    <col min="2" max="2" width="5.58203125" customWidth="1"/>
    <col min="3" max="3" width="4.83203125" customWidth="1"/>
    <col min="4" max="4" width="57.58203125" customWidth="1"/>
    <col min="5" max="5" width="56.25" bestFit="1" customWidth="1"/>
    <col min="6" max="6" width="56.25" customWidth="1"/>
    <col min="7" max="9" width="15.25" bestFit="1" customWidth="1"/>
    <col min="10" max="10" width="16" bestFit="1" customWidth="1"/>
    <col min="11" max="12" width="15.25" customWidth="1"/>
    <col min="13" max="13" width="5.1640625" customWidth="1"/>
    <col min="14" max="14" width="45.58203125" bestFit="1" customWidth="1"/>
    <col min="15" max="15" width="52.4140625" bestFit="1" customWidth="1"/>
    <col min="16" max="16" width="52.4140625" customWidth="1"/>
    <col min="17" max="17" width="30.75" customWidth="1"/>
    <col min="18" max="18" width="15.75" customWidth="1"/>
    <col min="22" max="22" width="4.1640625" bestFit="1" customWidth="1"/>
    <col min="23" max="23" width="21.4140625" bestFit="1" customWidth="1"/>
    <col min="24" max="24" width="10.25" bestFit="1" customWidth="1"/>
    <col min="25" max="25" width="9.1640625" customWidth="1"/>
    <col min="26" max="26" width="11.25" bestFit="1" customWidth="1"/>
    <col min="27" max="27" width="9" customWidth="1"/>
    <col min="28" max="28" width="11.1640625" customWidth="1"/>
    <col min="29" max="29" width="11.4140625" customWidth="1"/>
    <col min="30" max="30" width="13.83203125" customWidth="1"/>
    <col min="35" max="35" width="8.4140625" customWidth="1"/>
    <col min="36" max="36" width="22" bestFit="1" customWidth="1"/>
    <col min="37" max="37" width="33.25" bestFit="1" customWidth="1"/>
  </cols>
  <sheetData>
    <row r="1" spans="1:37" ht="18.5" thickBot="1">
      <c r="A1" t="s">
        <v>945</v>
      </c>
      <c r="D1" s="370" t="s">
        <v>126</v>
      </c>
      <c r="E1" s="371"/>
      <c r="F1" s="371"/>
      <c r="G1" s="371"/>
      <c r="H1" s="371"/>
      <c r="I1" s="371"/>
      <c r="J1" s="372"/>
      <c r="N1" s="370" t="s">
        <v>132</v>
      </c>
      <c r="O1" s="371"/>
      <c r="P1" s="371"/>
      <c r="Q1" s="371"/>
      <c r="R1" s="371"/>
      <c r="S1" s="372"/>
      <c r="W1" s="39"/>
      <c r="X1" s="39"/>
    </row>
    <row r="2" spans="1:37" ht="18.5" thickBot="1">
      <c r="D2" s="62" t="s">
        <v>738</v>
      </c>
      <c r="E2" s="40" t="s">
        <v>426</v>
      </c>
      <c r="F2" s="267" t="s">
        <v>757</v>
      </c>
      <c r="G2" s="63" t="s">
        <v>403</v>
      </c>
      <c r="H2" s="63" t="s">
        <v>672</v>
      </c>
      <c r="I2" s="63" t="s">
        <v>673</v>
      </c>
      <c r="J2" s="63" t="s">
        <v>913</v>
      </c>
      <c r="N2" s="280" t="s">
        <v>427</v>
      </c>
      <c r="O2" s="281" t="s">
        <v>426</v>
      </c>
      <c r="P2" s="267" t="s">
        <v>757</v>
      </c>
      <c r="Q2" s="282" t="s">
        <v>403</v>
      </c>
      <c r="R2" s="282" t="s">
        <v>39</v>
      </c>
      <c r="S2" s="282"/>
      <c r="V2" s="370" t="s">
        <v>404</v>
      </c>
      <c r="W2" s="371"/>
      <c r="X2" s="371"/>
      <c r="Y2" s="371"/>
      <c r="Z2" s="371"/>
      <c r="AA2" s="371"/>
      <c r="AB2" s="372"/>
      <c r="AI2" s="373" t="s">
        <v>743</v>
      </c>
      <c r="AJ2" s="374"/>
      <c r="AK2" s="375"/>
    </row>
    <row r="3" spans="1:37" ht="18.5" thickBot="1">
      <c r="D3" s="64" t="s">
        <v>491</v>
      </c>
      <c r="E3" s="65" t="s">
        <v>758</v>
      </c>
      <c r="F3" s="64" t="s">
        <v>823</v>
      </c>
      <c r="G3" s="66">
        <v>10</v>
      </c>
      <c r="H3" s="66" t="s">
        <v>196</v>
      </c>
      <c r="I3" s="66">
        <v>50</v>
      </c>
      <c r="J3" s="66">
        <v>5</v>
      </c>
      <c r="N3" s="64" t="s">
        <v>428</v>
      </c>
      <c r="O3" s="65" t="str">
        <f>_xlfn.CONCAT(N3,"_Scale")</f>
        <v>Scorpion_FAM_BHQ1_Scale</v>
      </c>
      <c r="P3" s="268" t="s">
        <v>947</v>
      </c>
      <c r="Q3" s="66">
        <v>10</v>
      </c>
      <c r="R3" s="66" t="s">
        <v>195</v>
      </c>
      <c r="S3" s="66">
        <v>5</v>
      </c>
      <c r="V3" s="67">
        <v>2</v>
      </c>
      <c r="W3" s="68" t="s">
        <v>405</v>
      </c>
      <c r="X3" s="69">
        <v>10</v>
      </c>
      <c r="Y3" s="70">
        <v>20</v>
      </c>
      <c r="Z3" s="71">
        <v>50</v>
      </c>
      <c r="AA3" s="72">
        <v>100</v>
      </c>
      <c r="AB3" s="73">
        <v>133</v>
      </c>
      <c r="AC3" s="74"/>
      <c r="AD3" s="74"/>
      <c r="AI3" s="246" t="s">
        <v>742</v>
      </c>
      <c r="AJ3" s="255" t="s">
        <v>750</v>
      </c>
      <c r="AK3" s="247" t="s">
        <v>751</v>
      </c>
    </row>
    <row r="4" spans="1:37" ht="18.5" thickBot="1">
      <c r="D4" s="64" t="s">
        <v>492</v>
      </c>
      <c r="E4" s="65" t="s">
        <v>759</v>
      </c>
      <c r="F4" s="64" t="s">
        <v>824</v>
      </c>
      <c r="G4" s="66">
        <v>15</v>
      </c>
      <c r="H4" s="66" t="s">
        <v>105</v>
      </c>
      <c r="I4" s="66">
        <v>100</v>
      </c>
      <c r="J4" s="66">
        <v>7.5</v>
      </c>
      <c r="N4" s="75"/>
      <c r="O4" s="76"/>
      <c r="P4" s="270"/>
      <c r="Q4" s="77">
        <v>50</v>
      </c>
      <c r="R4" s="77"/>
      <c r="S4" s="77">
        <v>25</v>
      </c>
      <c r="V4" s="78">
        <v>3</v>
      </c>
      <c r="W4" s="68" t="s">
        <v>406</v>
      </c>
      <c r="X4" s="79">
        <v>10</v>
      </c>
      <c r="Y4" s="80">
        <v>20</v>
      </c>
      <c r="Z4" s="81">
        <v>50</v>
      </c>
      <c r="AA4" s="81">
        <v>100</v>
      </c>
      <c r="AB4" s="73">
        <v>200</v>
      </c>
      <c r="AC4" s="74"/>
      <c r="AD4" s="74"/>
      <c r="AI4" s="248"/>
      <c r="AJ4" s="252" t="s">
        <v>746</v>
      </c>
      <c r="AK4" s="249" t="s">
        <v>748</v>
      </c>
    </row>
    <row r="5" spans="1:37" ht="18.5" thickBot="1">
      <c r="D5" s="64"/>
      <c r="E5" s="82"/>
      <c r="F5" s="269"/>
      <c r="G5" s="66">
        <v>35</v>
      </c>
      <c r="H5" s="66" t="s">
        <v>101</v>
      </c>
      <c r="I5" s="66">
        <v>200</v>
      </c>
      <c r="J5" s="66">
        <v>17.5</v>
      </c>
      <c r="N5" s="83" t="s">
        <v>444</v>
      </c>
      <c r="O5" s="84" t="str">
        <f>_xlfn.CONCAT(N5,"_Scale")</f>
        <v>Scorpion_CALFluorGold540_BHQ1_Scale</v>
      </c>
      <c r="P5" s="271" t="s">
        <v>948</v>
      </c>
      <c r="Q5" s="85">
        <v>10</v>
      </c>
      <c r="R5" s="85" t="s">
        <v>195</v>
      </c>
      <c r="S5" s="85">
        <v>5</v>
      </c>
      <c r="V5" s="78">
        <v>5</v>
      </c>
      <c r="W5" s="68" t="s">
        <v>407</v>
      </c>
      <c r="X5" s="79">
        <v>10</v>
      </c>
      <c r="Y5" s="80">
        <v>20</v>
      </c>
      <c r="Z5" s="81">
        <v>50</v>
      </c>
      <c r="AA5" s="81">
        <v>100</v>
      </c>
      <c r="AB5" s="81">
        <v>200</v>
      </c>
      <c r="AC5" s="73">
        <v>333</v>
      </c>
      <c r="AD5" s="74"/>
      <c r="AI5" s="250"/>
      <c r="AJ5" s="252" t="s">
        <v>740</v>
      </c>
      <c r="AK5" s="249" t="s">
        <v>753</v>
      </c>
    </row>
    <row r="6" spans="1:37" ht="18.5" thickBot="1">
      <c r="D6" s="75"/>
      <c r="E6" s="76"/>
      <c r="F6" s="270"/>
      <c r="G6" s="77">
        <v>80</v>
      </c>
      <c r="H6" s="77" t="s">
        <v>209</v>
      </c>
      <c r="I6" s="77">
        <v>1000</v>
      </c>
      <c r="J6" s="77">
        <v>40</v>
      </c>
      <c r="N6" s="86"/>
      <c r="O6" s="87"/>
      <c r="P6" s="273"/>
      <c r="Q6" s="88">
        <v>50</v>
      </c>
      <c r="R6" s="88"/>
      <c r="S6" s="88">
        <v>25</v>
      </c>
      <c r="V6" s="78">
        <v>10</v>
      </c>
      <c r="W6" s="68" t="s">
        <v>408</v>
      </c>
      <c r="X6" s="79">
        <v>10</v>
      </c>
      <c r="Y6" s="80">
        <v>20</v>
      </c>
      <c r="Z6" s="81">
        <v>50</v>
      </c>
      <c r="AA6" s="81">
        <v>100</v>
      </c>
      <c r="AB6" s="81">
        <v>200</v>
      </c>
      <c r="AC6" s="72">
        <v>500</v>
      </c>
      <c r="AD6" s="89">
        <v>667</v>
      </c>
      <c r="AI6" s="256"/>
      <c r="AJ6" s="252" t="s">
        <v>741</v>
      </c>
      <c r="AK6" s="249" t="s">
        <v>752</v>
      </c>
    </row>
    <row r="7" spans="1:37">
      <c r="D7" s="83" t="s">
        <v>493</v>
      </c>
      <c r="E7" s="84" t="s">
        <v>760</v>
      </c>
      <c r="F7" s="83" t="s">
        <v>825</v>
      </c>
      <c r="G7" s="85">
        <v>5</v>
      </c>
      <c r="H7" s="85" t="s">
        <v>196</v>
      </c>
      <c r="I7" s="85">
        <v>25</v>
      </c>
      <c r="J7" s="85">
        <v>2.5</v>
      </c>
      <c r="N7" s="64" t="s">
        <v>446</v>
      </c>
      <c r="O7" s="65" t="str">
        <f>_xlfn.CONCAT(N7,"_Scale")</f>
        <v>Scorpion_CALFluorOrange560_BHQ1_Scale</v>
      </c>
      <c r="P7" s="268" t="s">
        <v>949</v>
      </c>
      <c r="Q7" s="66">
        <v>10</v>
      </c>
      <c r="R7" s="66" t="s">
        <v>195</v>
      </c>
      <c r="S7" s="66">
        <v>5</v>
      </c>
      <c r="V7" s="78">
        <v>12</v>
      </c>
      <c r="W7" s="68" t="s">
        <v>409</v>
      </c>
      <c r="X7" s="79">
        <v>10</v>
      </c>
      <c r="Y7" s="80">
        <v>20</v>
      </c>
      <c r="Z7" s="81">
        <v>50</v>
      </c>
      <c r="AA7" s="81">
        <v>100</v>
      </c>
      <c r="AB7" s="81">
        <v>200</v>
      </c>
      <c r="AC7" s="72">
        <v>500</v>
      </c>
      <c r="AD7" s="90">
        <v>700</v>
      </c>
      <c r="AI7" s="253"/>
      <c r="AJ7" s="252" t="s">
        <v>744</v>
      </c>
      <c r="AK7" s="249" t="s">
        <v>752</v>
      </c>
    </row>
    <row r="8" spans="1:37" ht="18.5" thickBot="1">
      <c r="D8" s="91"/>
      <c r="E8" s="92"/>
      <c r="F8" s="272"/>
      <c r="G8" s="93">
        <v>15</v>
      </c>
      <c r="H8" s="93" t="s">
        <v>105</v>
      </c>
      <c r="I8" s="93">
        <v>50</v>
      </c>
      <c r="J8" s="93">
        <v>7.5</v>
      </c>
      <c r="N8" s="75"/>
      <c r="O8" s="76"/>
      <c r="P8" s="270"/>
      <c r="Q8" s="77">
        <v>50</v>
      </c>
      <c r="R8" s="77"/>
      <c r="S8" s="77">
        <v>25</v>
      </c>
      <c r="V8" s="78">
        <v>15</v>
      </c>
      <c r="W8" s="68" t="s">
        <v>410</v>
      </c>
      <c r="X8" s="79">
        <v>10</v>
      </c>
      <c r="Y8" s="80">
        <v>20</v>
      </c>
      <c r="Z8" s="81">
        <v>50</v>
      </c>
      <c r="AA8" s="81">
        <v>100</v>
      </c>
      <c r="AB8" s="81">
        <v>200</v>
      </c>
      <c r="AC8" s="72">
        <v>500</v>
      </c>
      <c r="AD8" s="90">
        <v>700</v>
      </c>
      <c r="AI8" s="254" t="s">
        <v>745</v>
      </c>
      <c r="AJ8" s="257" t="s">
        <v>747</v>
      </c>
      <c r="AK8" s="251" t="s">
        <v>749</v>
      </c>
    </row>
    <row r="9" spans="1:37">
      <c r="D9" s="91"/>
      <c r="E9" s="92"/>
      <c r="F9" s="272"/>
      <c r="G9" s="93">
        <v>35</v>
      </c>
      <c r="H9" s="93" t="s">
        <v>101</v>
      </c>
      <c r="I9" s="93">
        <v>200</v>
      </c>
      <c r="J9" s="93">
        <v>17.5</v>
      </c>
      <c r="N9" s="83" t="s">
        <v>429</v>
      </c>
      <c r="O9" s="84" t="str">
        <f>_xlfn.CONCAT(N9,"_Scale")</f>
        <v>Scorpion_Quasar570_BHQ2_Scale</v>
      </c>
      <c r="P9" s="271" t="s">
        <v>950</v>
      </c>
      <c r="Q9" s="85">
        <v>10</v>
      </c>
      <c r="R9" s="85" t="s">
        <v>195</v>
      </c>
      <c r="S9" s="85">
        <v>5</v>
      </c>
      <c r="V9" s="78">
        <v>20</v>
      </c>
      <c r="W9" s="68" t="s">
        <v>411</v>
      </c>
      <c r="X9" s="79">
        <v>10</v>
      </c>
      <c r="Y9" s="80">
        <v>20</v>
      </c>
      <c r="Z9" s="81">
        <v>50</v>
      </c>
      <c r="AA9" s="81">
        <v>100</v>
      </c>
      <c r="AB9" s="81">
        <v>200</v>
      </c>
      <c r="AC9" s="72">
        <v>500</v>
      </c>
      <c r="AD9" s="90">
        <v>700</v>
      </c>
    </row>
    <row r="10" spans="1:37" ht="18.5" thickBot="1">
      <c r="D10" s="86"/>
      <c r="E10" s="87"/>
      <c r="F10" s="273"/>
      <c r="G10" s="88">
        <v>80</v>
      </c>
      <c r="H10" s="88" t="s">
        <v>209</v>
      </c>
      <c r="I10" s="88">
        <v>1000</v>
      </c>
      <c r="J10" s="88">
        <v>40</v>
      </c>
      <c r="N10" s="86"/>
      <c r="O10" s="87"/>
      <c r="P10" s="273"/>
      <c r="Q10" s="88">
        <v>50</v>
      </c>
      <c r="R10" s="88"/>
      <c r="S10" s="88">
        <v>25</v>
      </c>
      <c r="V10" s="78">
        <v>25</v>
      </c>
      <c r="W10" s="68" t="s">
        <v>412</v>
      </c>
      <c r="X10" s="79">
        <v>10</v>
      </c>
      <c r="Y10" s="80">
        <v>20</v>
      </c>
      <c r="Z10" s="81">
        <v>50</v>
      </c>
      <c r="AA10" s="81">
        <v>100</v>
      </c>
      <c r="AB10" s="81">
        <v>200</v>
      </c>
      <c r="AC10" s="72">
        <v>500</v>
      </c>
      <c r="AD10" s="90">
        <v>700</v>
      </c>
    </row>
    <row r="11" spans="1:37">
      <c r="D11" s="64" t="s">
        <v>494</v>
      </c>
      <c r="E11" s="65" t="s">
        <v>761</v>
      </c>
      <c r="F11" s="64" t="s">
        <v>826</v>
      </c>
      <c r="G11" s="94">
        <v>5</v>
      </c>
      <c r="H11" s="94" t="s">
        <v>196</v>
      </c>
      <c r="I11" s="94">
        <v>25</v>
      </c>
      <c r="J11" s="94">
        <v>2.5</v>
      </c>
      <c r="N11" s="64" t="s">
        <v>448</v>
      </c>
      <c r="O11" s="65" t="str">
        <f>_xlfn.CONCAT(N11,"_Scale")</f>
        <v>Scorpion_5TAMRA_BHQ2_Scale</v>
      </c>
      <c r="P11" s="268" t="s">
        <v>951</v>
      </c>
      <c r="Q11" s="66">
        <v>10</v>
      </c>
      <c r="R11" s="66" t="s">
        <v>195</v>
      </c>
      <c r="S11" s="66">
        <v>5</v>
      </c>
      <c r="V11" s="78">
        <v>30</v>
      </c>
      <c r="W11" s="68" t="s">
        <v>413</v>
      </c>
      <c r="X11" s="79">
        <v>10</v>
      </c>
      <c r="Y11" s="80">
        <v>20</v>
      </c>
      <c r="Z11" s="81">
        <v>50</v>
      </c>
      <c r="AA11" s="81">
        <v>100</v>
      </c>
      <c r="AB11" s="81">
        <v>200</v>
      </c>
      <c r="AC11" s="72">
        <v>500</v>
      </c>
      <c r="AD11" s="90">
        <v>700</v>
      </c>
    </row>
    <row r="12" spans="1:37" ht="18.5" thickBot="1">
      <c r="D12" s="64"/>
      <c r="E12" s="82"/>
      <c r="F12" s="269"/>
      <c r="G12" s="66">
        <v>15</v>
      </c>
      <c r="H12" s="66" t="s">
        <v>105</v>
      </c>
      <c r="I12" s="66">
        <v>50</v>
      </c>
      <c r="J12" s="66">
        <v>7.5</v>
      </c>
      <c r="N12" s="75"/>
      <c r="O12" s="76"/>
      <c r="P12" s="270"/>
      <c r="Q12" s="77">
        <v>50</v>
      </c>
      <c r="R12" s="77"/>
      <c r="S12" s="77">
        <v>25</v>
      </c>
      <c r="V12" s="78">
        <v>35</v>
      </c>
      <c r="W12" s="68" t="s">
        <v>414</v>
      </c>
      <c r="X12" s="79">
        <v>10</v>
      </c>
      <c r="Y12" s="80">
        <v>20</v>
      </c>
      <c r="Z12" s="81">
        <v>50</v>
      </c>
      <c r="AA12" s="81">
        <v>100</v>
      </c>
      <c r="AB12" s="81">
        <v>200</v>
      </c>
      <c r="AC12" s="72">
        <v>500</v>
      </c>
      <c r="AD12" s="90">
        <v>700</v>
      </c>
    </row>
    <row r="13" spans="1:37">
      <c r="D13" s="64"/>
      <c r="E13" s="82"/>
      <c r="F13" s="269"/>
      <c r="G13" s="66">
        <v>35</v>
      </c>
      <c r="H13" s="66" t="s">
        <v>101</v>
      </c>
      <c r="I13" s="66">
        <v>200</v>
      </c>
      <c r="J13" s="66">
        <v>17.5</v>
      </c>
      <c r="N13" s="83" t="s">
        <v>447</v>
      </c>
      <c r="O13" s="84" t="str">
        <f>_xlfn.CONCAT(N13,"_Scale")</f>
        <v>Scorpion_CALFluorRed590_BHQ2_Scale</v>
      </c>
      <c r="P13" s="271" t="s">
        <v>952</v>
      </c>
      <c r="Q13" s="85">
        <v>10</v>
      </c>
      <c r="R13" s="85" t="s">
        <v>195</v>
      </c>
      <c r="S13" s="85">
        <v>5</v>
      </c>
      <c r="V13" s="78">
        <v>40</v>
      </c>
      <c r="W13" s="68" t="s">
        <v>415</v>
      </c>
      <c r="X13" s="79">
        <v>10</v>
      </c>
      <c r="Y13" s="80">
        <v>20</v>
      </c>
      <c r="Z13" s="81">
        <v>50</v>
      </c>
      <c r="AA13" s="81">
        <v>100</v>
      </c>
      <c r="AB13" s="81">
        <v>200</v>
      </c>
      <c r="AC13" s="72">
        <v>500</v>
      </c>
      <c r="AD13" s="90">
        <v>700</v>
      </c>
    </row>
    <row r="14" spans="1:37" ht="18.5" thickBot="1">
      <c r="D14" s="75"/>
      <c r="E14" s="76"/>
      <c r="F14" s="270"/>
      <c r="G14" s="77">
        <v>80</v>
      </c>
      <c r="H14" s="77" t="s">
        <v>209</v>
      </c>
      <c r="I14" s="77">
        <v>1000</v>
      </c>
      <c r="J14" s="77">
        <v>40</v>
      </c>
      <c r="N14" s="86"/>
      <c r="O14" s="87"/>
      <c r="P14" s="273"/>
      <c r="Q14" s="88">
        <v>50</v>
      </c>
      <c r="R14" s="88"/>
      <c r="S14" s="88">
        <v>25</v>
      </c>
      <c r="V14" s="78">
        <v>45</v>
      </c>
      <c r="W14" s="68" t="s">
        <v>416</v>
      </c>
      <c r="X14" s="79">
        <v>10</v>
      </c>
      <c r="Y14" s="80">
        <v>20</v>
      </c>
      <c r="Z14" s="81">
        <v>50</v>
      </c>
      <c r="AA14" s="81">
        <v>100</v>
      </c>
      <c r="AB14" s="81">
        <v>200</v>
      </c>
      <c r="AC14" s="72">
        <v>500</v>
      </c>
      <c r="AD14" s="90">
        <v>700</v>
      </c>
    </row>
    <row r="15" spans="1:37">
      <c r="D15" s="83" t="s">
        <v>495</v>
      </c>
      <c r="E15" s="84" t="s">
        <v>762</v>
      </c>
      <c r="F15" s="83" t="s">
        <v>827</v>
      </c>
      <c r="G15" s="85">
        <v>5</v>
      </c>
      <c r="H15" s="85" t="s">
        <v>105</v>
      </c>
      <c r="I15" s="85">
        <v>50</v>
      </c>
      <c r="J15" s="85">
        <v>2.5</v>
      </c>
      <c r="N15" s="64" t="s">
        <v>445</v>
      </c>
      <c r="O15" s="65" t="str">
        <f>_xlfn.CONCAT(N15,"_Scale")</f>
        <v>Scorpion_CALFluorRed610_BHQ2_Scale</v>
      </c>
      <c r="P15" s="268" t="s">
        <v>953</v>
      </c>
      <c r="Q15" s="66">
        <v>10</v>
      </c>
      <c r="R15" s="66" t="s">
        <v>195</v>
      </c>
      <c r="S15" s="66">
        <v>5</v>
      </c>
      <c r="V15" s="78">
        <v>50</v>
      </c>
      <c r="W15" s="68" t="s">
        <v>417</v>
      </c>
      <c r="X15" s="79">
        <v>11</v>
      </c>
      <c r="Y15" s="80">
        <v>20</v>
      </c>
      <c r="Z15" s="81">
        <v>50</v>
      </c>
      <c r="AA15" s="81">
        <v>100</v>
      </c>
      <c r="AB15" s="81">
        <v>200</v>
      </c>
      <c r="AC15" s="72">
        <v>500</v>
      </c>
      <c r="AD15" s="90">
        <v>700</v>
      </c>
    </row>
    <row r="16" spans="1:37" ht="18.5" thickBot="1">
      <c r="D16" s="91"/>
      <c r="E16" s="92"/>
      <c r="F16" s="272"/>
      <c r="G16" s="93">
        <v>15</v>
      </c>
      <c r="H16" s="93" t="s">
        <v>101</v>
      </c>
      <c r="I16" s="93">
        <v>200</v>
      </c>
      <c r="J16" s="93">
        <v>7.5</v>
      </c>
      <c r="N16" s="75"/>
      <c r="O16" s="76"/>
      <c r="P16" s="270"/>
      <c r="Q16" s="77">
        <v>50</v>
      </c>
      <c r="R16" s="77"/>
      <c r="S16" s="77">
        <v>25</v>
      </c>
      <c r="V16" s="78">
        <v>60</v>
      </c>
      <c r="W16" s="68" t="s">
        <v>418</v>
      </c>
      <c r="X16" s="79">
        <v>13</v>
      </c>
      <c r="Y16" s="80">
        <v>20</v>
      </c>
      <c r="Z16" s="81">
        <v>50</v>
      </c>
      <c r="AA16" s="81">
        <v>100</v>
      </c>
      <c r="AB16" s="81">
        <v>200</v>
      </c>
      <c r="AC16" s="72">
        <v>500</v>
      </c>
      <c r="AD16" s="90">
        <v>700</v>
      </c>
    </row>
    <row r="17" spans="4:32" ht="18.5" thickBot="1">
      <c r="D17" s="86"/>
      <c r="E17" s="87"/>
      <c r="F17" s="273"/>
      <c r="G17" s="88">
        <v>50</v>
      </c>
      <c r="H17" s="88" t="s">
        <v>209</v>
      </c>
      <c r="I17" s="88">
        <v>1000</v>
      </c>
      <c r="J17" s="88">
        <v>25</v>
      </c>
      <c r="N17" s="83" t="s">
        <v>430</v>
      </c>
      <c r="O17" s="84" t="str">
        <f>_xlfn.CONCAT(N17,"_Scale")</f>
        <v>Scorpion_CALFluorRed635_BHQ2_Scale</v>
      </c>
      <c r="P17" s="271" t="s">
        <v>954</v>
      </c>
      <c r="Q17" s="85">
        <v>5</v>
      </c>
      <c r="R17" s="85" t="s">
        <v>195</v>
      </c>
      <c r="S17" s="85">
        <v>2.5</v>
      </c>
      <c r="V17" s="78">
        <v>75</v>
      </c>
      <c r="W17" s="68" t="s">
        <v>419</v>
      </c>
      <c r="X17" s="79">
        <v>17</v>
      </c>
      <c r="Y17" s="80">
        <v>20</v>
      </c>
      <c r="Z17" s="81">
        <v>50</v>
      </c>
      <c r="AA17" s="81">
        <v>100</v>
      </c>
      <c r="AB17" s="81">
        <v>200</v>
      </c>
      <c r="AC17" s="72">
        <v>500</v>
      </c>
      <c r="AD17" s="90">
        <v>700</v>
      </c>
    </row>
    <row r="18" spans="4:32" ht="18.5" thickBot="1">
      <c r="D18" s="64" t="s">
        <v>496</v>
      </c>
      <c r="E18" s="65" t="s">
        <v>763</v>
      </c>
      <c r="F18" s="64" t="s">
        <v>828</v>
      </c>
      <c r="G18" s="94">
        <v>5</v>
      </c>
      <c r="H18" s="94" t="s">
        <v>105</v>
      </c>
      <c r="I18" s="94">
        <v>50</v>
      </c>
      <c r="J18" s="94">
        <v>2.5</v>
      </c>
      <c r="N18" s="86"/>
      <c r="O18" s="87"/>
      <c r="P18" s="273"/>
      <c r="Q18" s="88">
        <v>25</v>
      </c>
      <c r="R18" s="88"/>
      <c r="S18" s="88">
        <v>12.5</v>
      </c>
      <c r="V18" s="78">
        <v>80</v>
      </c>
      <c r="W18" s="68" t="s">
        <v>420</v>
      </c>
      <c r="X18" s="79">
        <v>18</v>
      </c>
      <c r="Y18" s="80">
        <v>20</v>
      </c>
      <c r="Z18" s="81">
        <v>50</v>
      </c>
      <c r="AA18" s="81">
        <v>100</v>
      </c>
      <c r="AB18" s="81">
        <v>200</v>
      </c>
      <c r="AC18" s="72">
        <v>500</v>
      </c>
      <c r="AD18" s="95">
        <v>700</v>
      </c>
    </row>
    <row r="19" spans="4:32">
      <c r="D19" s="64"/>
      <c r="E19" s="82"/>
      <c r="F19" s="269"/>
      <c r="G19" s="66">
        <v>15</v>
      </c>
      <c r="H19" s="66" t="s">
        <v>101</v>
      </c>
      <c r="I19" s="66">
        <v>200</v>
      </c>
      <c r="J19" s="66">
        <v>7.5</v>
      </c>
      <c r="N19" s="64" t="s">
        <v>431</v>
      </c>
      <c r="O19" s="65" t="str">
        <f>_xlfn.CONCAT(N19,"_Scale")</f>
        <v>Scorpion_Quasar670_BHQ2_Scale</v>
      </c>
      <c r="P19" s="268" t="s">
        <v>955</v>
      </c>
      <c r="Q19" s="66">
        <v>5</v>
      </c>
      <c r="R19" s="66" t="s">
        <v>195</v>
      </c>
      <c r="S19" s="66">
        <v>2.5</v>
      </c>
      <c r="V19" s="78">
        <v>100</v>
      </c>
      <c r="W19" s="68" t="s">
        <v>421</v>
      </c>
      <c r="X19" s="79">
        <v>22</v>
      </c>
      <c r="Y19" s="80">
        <v>50</v>
      </c>
      <c r="Z19" s="81">
        <v>100</v>
      </c>
      <c r="AA19" s="81">
        <v>200</v>
      </c>
      <c r="AB19" s="96">
        <v>500</v>
      </c>
      <c r="AC19" s="89">
        <v>700</v>
      </c>
      <c r="AD19" s="74"/>
    </row>
    <row r="20" spans="4:32" ht="18.5" thickBot="1">
      <c r="D20" s="75"/>
      <c r="E20" s="76"/>
      <c r="F20" s="270"/>
      <c r="G20" s="77">
        <v>50</v>
      </c>
      <c r="H20" s="77" t="s">
        <v>209</v>
      </c>
      <c r="I20" s="77">
        <v>1000</v>
      </c>
      <c r="J20" s="77">
        <v>25</v>
      </c>
      <c r="N20" s="75"/>
      <c r="O20" s="76"/>
      <c r="P20" s="270"/>
      <c r="Q20" s="77">
        <v>25</v>
      </c>
      <c r="R20" s="77"/>
      <c r="S20" s="77">
        <v>12.5</v>
      </c>
      <c r="V20" s="78">
        <v>200</v>
      </c>
      <c r="W20" s="68" t="s">
        <v>422</v>
      </c>
      <c r="X20" s="79">
        <v>44</v>
      </c>
      <c r="Y20" s="80">
        <v>50</v>
      </c>
      <c r="Z20" s="81">
        <v>100</v>
      </c>
      <c r="AA20" s="81">
        <v>200</v>
      </c>
      <c r="AB20" s="97">
        <v>500</v>
      </c>
      <c r="AC20" s="95">
        <v>700</v>
      </c>
      <c r="AD20" s="74"/>
    </row>
    <row r="21" spans="4:32">
      <c r="D21" s="83" t="s">
        <v>497</v>
      </c>
      <c r="E21" s="84" t="s">
        <v>764</v>
      </c>
      <c r="F21" s="83" t="s">
        <v>847</v>
      </c>
      <c r="G21" s="85">
        <v>15</v>
      </c>
      <c r="H21" s="85" t="s">
        <v>101</v>
      </c>
      <c r="I21" s="85">
        <v>200</v>
      </c>
      <c r="J21" s="85">
        <v>7.5</v>
      </c>
      <c r="N21" s="83" t="s">
        <v>432</v>
      </c>
      <c r="O21" s="84" t="str">
        <f>_xlfn.CONCAT(N21,"_Scale")</f>
        <v>Scorpion_Quasar705_BHQ2_Scale</v>
      </c>
      <c r="P21" s="271" t="s">
        <v>956</v>
      </c>
      <c r="Q21" s="85">
        <v>5</v>
      </c>
      <c r="R21" s="85" t="s">
        <v>195</v>
      </c>
      <c r="S21" s="85">
        <v>2.5</v>
      </c>
      <c r="V21" s="78">
        <v>250</v>
      </c>
      <c r="W21" s="68" t="s">
        <v>423</v>
      </c>
      <c r="X21" s="79">
        <v>56</v>
      </c>
      <c r="Y21" s="80">
        <v>100</v>
      </c>
      <c r="Z21" s="81">
        <v>200</v>
      </c>
      <c r="AA21" s="96">
        <v>500</v>
      </c>
      <c r="AB21" s="89">
        <v>700</v>
      </c>
      <c r="AC21" s="74"/>
      <c r="AD21" s="74"/>
    </row>
    <row r="22" spans="4:32" ht="18.5" thickBot="1">
      <c r="D22" s="86"/>
      <c r="E22" s="87"/>
      <c r="F22" s="273"/>
      <c r="G22" s="88">
        <v>45</v>
      </c>
      <c r="H22" s="88" t="s">
        <v>209</v>
      </c>
      <c r="I22" s="88">
        <v>1000</v>
      </c>
      <c r="J22" s="88">
        <v>22.5</v>
      </c>
      <c r="N22" s="86"/>
      <c r="O22" s="87"/>
      <c r="P22" s="273"/>
      <c r="Q22" s="88">
        <v>25</v>
      </c>
      <c r="R22" s="88"/>
      <c r="S22" s="88">
        <v>12.5</v>
      </c>
      <c r="V22" s="78">
        <v>300</v>
      </c>
      <c r="W22" s="68" t="s">
        <v>424</v>
      </c>
      <c r="X22" s="79">
        <v>67</v>
      </c>
      <c r="Y22" s="80">
        <v>100</v>
      </c>
      <c r="Z22" s="81">
        <v>200</v>
      </c>
      <c r="AA22" s="96">
        <v>500</v>
      </c>
      <c r="AB22" s="90">
        <v>700</v>
      </c>
      <c r="AC22" s="74"/>
      <c r="AD22" s="74"/>
    </row>
    <row r="23" spans="4:32" ht="18.5" thickBot="1">
      <c r="D23" s="64" t="s">
        <v>498</v>
      </c>
      <c r="E23" s="65" t="s">
        <v>765</v>
      </c>
      <c r="F23" s="64" t="s">
        <v>829</v>
      </c>
      <c r="G23" s="94">
        <v>5</v>
      </c>
      <c r="H23" s="94" t="s">
        <v>196</v>
      </c>
      <c r="I23" s="94">
        <v>25</v>
      </c>
      <c r="J23" s="94">
        <v>2.5</v>
      </c>
      <c r="V23" s="98">
        <v>400</v>
      </c>
      <c r="W23" s="99" t="s">
        <v>425</v>
      </c>
      <c r="X23" s="100">
        <v>89</v>
      </c>
      <c r="Y23" s="101">
        <v>100</v>
      </c>
      <c r="Z23" s="102">
        <v>200</v>
      </c>
      <c r="AA23" s="97">
        <v>500</v>
      </c>
      <c r="AB23" s="103">
        <v>700</v>
      </c>
      <c r="AC23" s="74"/>
      <c r="AD23" s="74"/>
    </row>
    <row r="24" spans="4:32" ht="18.5" thickBot="1">
      <c r="D24" s="64"/>
      <c r="E24" s="82"/>
      <c r="F24" s="269"/>
      <c r="G24" s="66">
        <v>15</v>
      </c>
      <c r="H24" s="66" t="s">
        <v>105</v>
      </c>
      <c r="I24" s="66">
        <v>50</v>
      </c>
      <c r="J24" s="66">
        <v>7.5</v>
      </c>
      <c r="N24" s="370" t="s">
        <v>449</v>
      </c>
      <c r="O24" s="371"/>
      <c r="P24" s="371"/>
      <c r="Q24" s="371"/>
      <c r="R24" s="372"/>
      <c r="V24" s="376" t="s">
        <v>482</v>
      </c>
      <c r="W24" s="377"/>
      <c r="X24" s="377"/>
      <c r="Y24" s="377"/>
      <c r="Z24" s="377"/>
      <c r="AA24" s="377"/>
      <c r="AB24" s="377"/>
      <c r="AC24" s="377"/>
      <c r="AD24" s="377"/>
      <c r="AE24" s="377"/>
      <c r="AF24" s="378"/>
    </row>
    <row r="25" spans="4:32" ht="18.5" thickBot="1">
      <c r="D25" s="64"/>
      <c r="E25" s="82"/>
      <c r="F25" s="269"/>
      <c r="G25" s="66">
        <v>35</v>
      </c>
      <c r="H25" s="66" t="s">
        <v>101</v>
      </c>
      <c r="I25" s="66">
        <v>200</v>
      </c>
      <c r="J25" s="66">
        <v>17.5</v>
      </c>
      <c r="N25" s="83" t="s">
        <v>450</v>
      </c>
      <c r="O25" s="84" t="str">
        <f>_xlfn.CONCAT(N25,"_Scale")</f>
        <v>ValuMixqPCR_FAM_BHQ1_Scale</v>
      </c>
      <c r="P25" s="271"/>
      <c r="Q25" s="85">
        <v>0.5</v>
      </c>
      <c r="R25" s="85" t="s">
        <v>193</v>
      </c>
      <c r="V25" s="67">
        <v>2</v>
      </c>
      <c r="W25" s="68" t="s">
        <v>483</v>
      </c>
      <c r="X25" s="104">
        <v>8</v>
      </c>
      <c r="Y25" s="70">
        <v>10</v>
      </c>
      <c r="Z25" s="70">
        <v>16</v>
      </c>
      <c r="AA25" s="70">
        <v>20</v>
      </c>
      <c r="AB25" s="70">
        <v>50</v>
      </c>
      <c r="AC25" s="70">
        <v>100</v>
      </c>
      <c r="AD25" s="105">
        <v>133</v>
      </c>
      <c r="AE25" s="106"/>
      <c r="AF25" s="106"/>
    </row>
    <row r="26" spans="4:32" ht="18.5" thickBot="1">
      <c r="D26" s="75"/>
      <c r="E26" s="76"/>
      <c r="F26" s="270"/>
      <c r="G26" s="77">
        <v>80</v>
      </c>
      <c r="H26" s="77" t="s">
        <v>209</v>
      </c>
      <c r="I26" s="77">
        <v>1000</v>
      </c>
      <c r="J26" s="77">
        <v>40</v>
      </c>
      <c r="N26" s="91"/>
      <c r="O26" s="92"/>
      <c r="P26" s="272"/>
      <c r="Q26" s="93">
        <v>5</v>
      </c>
      <c r="R26" s="93"/>
      <c r="V26" s="78">
        <v>5</v>
      </c>
      <c r="W26" s="68" t="s">
        <v>484</v>
      </c>
      <c r="X26" s="104">
        <v>8</v>
      </c>
      <c r="Y26" s="80">
        <v>10</v>
      </c>
      <c r="Z26" s="70">
        <v>16</v>
      </c>
      <c r="AA26" s="107">
        <v>20</v>
      </c>
      <c r="AB26" s="107">
        <v>50</v>
      </c>
      <c r="AC26" s="107">
        <v>100</v>
      </c>
      <c r="AD26" s="107">
        <v>200</v>
      </c>
      <c r="AE26" s="73">
        <v>333</v>
      </c>
      <c r="AF26" s="106"/>
    </row>
    <row r="27" spans="4:32" ht="18.5" thickBot="1">
      <c r="D27" s="83" t="s">
        <v>499</v>
      </c>
      <c r="E27" s="84" t="s">
        <v>766</v>
      </c>
      <c r="F27" s="83" t="s">
        <v>830</v>
      </c>
      <c r="G27" s="85">
        <v>5</v>
      </c>
      <c r="H27" s="85" t="s">
        <v>196</v>
      </c>
      <c r="I27" s="85">
        <v>25</v>
      </c>
      <c r="J27" s="85">
        <v>2.5</v>
      </c>
      <c r="N27" s="86"/>
      <c r="O27" s="87"/>
      <c r="P27" s="273"/>
      <c r="Q27" s="88">
        <v>20</v>
      </c>
      <c r="R27" s="88"/>
      <c r="V27" s="98">
        <v>12</v>
      </c>
      <c r="W27" s="108" t="s">
        <v>485</v>
      </c>
      <c r="X27" s="104">
        <v>8</v>
      </c>
      <c r="Y27" s="101">
        <v>10</v>
      </c>
      <c r="Z27" s="70">
        <v>16</v>
      </c>
      <c r="AA27" s="109">
        <v>20</v>
      </c>
      <c r="AB27" s="109">
        <v>50</v>
      </c>
      <c r="AC27" s="109">
        <v>100</v>
      </c>
      <c r="AD27" s="109">
        <v>200</v>
      </c>
      <c r="AE27" s="109">
        <v>500</v>
      </c>
      <c r="AF27" s="110">
        <v>700</v>
      </c>
    </row>
    <row r="28" spans="4:32" ht="18.5" thickBot="1">
      <c r="D28" s="91"/>
      <c r="E28" s="92"/>
      <c r="F28" s="272"/>
      <c r="G28" s="93">
        <v>15</v>
      </c>
      <c r="H28" s="93" t="s">
        <v>105</v>
      </c>
      <c r="I28" s="93">
        <v>50</v>
      </c>
      <c r="J28" s="93">
        <v>7.5</v>
      </c>
      <c r="N28" s="111" t="s">
        <v>451</v>
      </c>
      <c r="O28" s="65" t="str">
        <f>_xlfn.CONCAT(N28,"_Scale")</f>
        <v>ValuMixqPCR_FAM_BHQ1plus_Scale</v>
      </c>
      <c r="P28" s="274"/>
      <c r="Q28" s="94">
        <v>0.5</v>
      </c>
      <c r="R28" s="94" t="s">
        <v>193</v>
      </c>
      <c r="V28" s="376" t="s">
        <v>449</v>
      </c>
      <c r="W28" s="377"/>
      <c r="X28" s="377"/>
      <c r="Y28" s="377"/>
      <c r="Z28" s="377"/>
      <c r="AA28" s="377"/>
      <c r="AB28" s="377"/>
      <c r="AC28" s="377"/>
      <c r="AD28" s="377"/>
      <c r="AE28" s="377"/>
      <c r="AF28" s="378"/>
    </row>
    <row r="29" spans="4:32" ht="18.5" thickBot="1">
      <c r="D29" s="91"/>
      <c r="E29" s="92"/>
      <c r="F29" s="272"/>
      <c r="G29" s="93">
        <v>35</v>
      </c>
      <c r="H29" s="93" t="s">
        <v>101</v>
      </c>
      <c r="I29" s="93">
        <v>200</v>
      </c>
      <c r="J29" s="93">
        <v>17.5</v>
      </c>
      <c r="N29" s="64"/>
      <c r="O29" s="82"/>
      <c r="P29" s="269"/>
      <c r="Q29" s="66">
        <v>5</v>
      </c>
      <c r="R29" s="66"/>
      <c r="V29" s="67">
        <v>0.5</v>
      </c>
      <c r="W29" s="68" t="s">
        <v>487</v>
      </c>
      <c r="X29" s="104">
        <v>10</v>
      </c>
      <c r="Y29" s="70">
        <v>20</v>
      </c>
      <c r="Z29" s="112">
        <v>30</v>
      </c>
      <c r="AA29" s="106"/>
      <c r="AB29" s="106"/>
      <c r="AC29" s="106"/>
      <c r="AD29" s="106"/>
      <c r="AE29" s="106"/>
    </row>
    <row r="30" spans="4:32" ht="18.5" thickBot="1">
      <c r="D30" s="86"/>
      <c r="E30" s="87"/>
      <c r="F30" s="273"/>
      <c r="G30" s="88">
        <v>80</v>
      </c>
      <c r="H30" s="88" t="s">
        <v>209</v>
      </c>
      <c r="I30" s="88">
        <v>1000</v>
      </c>
      <c r="J30" s="88">
        <v>40</v>
      </c>
      <c r="N30" s="75"/>
      <c r="O30" s="76"/>
      <c r="P30" s="270"/>
      <c r="Q30" s="77">
        <v>20</v>
      </c>
      <c r="R30" s="77"/>
      <c r="V30" s="78">
        <v>5</v>
      </c>
      <c r="W30" s="68" t="s">
        <v>486</v>
      </c>
      <c r="X30" s="79">
        <v>8</v>
      </c>
      <c r="Y30" s="80">
        <v>10</v>
      </c>
      <c r="Z30" s="70">
        <v>20</v>
      </c>
      <c r="AA30" s="113">
        <v>50</v>
      </c>
      <c r="AB30" s="113">
        <v>100</v>
      </c>
      <c r="AC30" s="113">
        <v>200</v>
      </c>
      <c r="AD30" s="73">
        <v>333</v>
      </c>
      <c r="AE30" s="106"/>
    </row>
    <row r="31" spans="4:32" ht="18.5" thickBot="1">
      <c r="D31" s="64" t="s">
        <v>500</v>
      </c>
      <c r="E31" s="65" t="s">
        <v>767</v>
      </c>
      <c r="F31" s="64" t="s">
        <v>831</v>
      </c>
      <c r="G31" s="94">
        <v>5</v>
      </c>
      <c r="H31" s="94" t="s">
        <v>196</v>
      </c>
      <c r="I31" s="94">
        <v>25</v>
      </c>
      <c r="J31" s="94">
        <v>2.5</v>
      </c>
      <c r="N31" s="83" t="s">
        <v>452</v>
      </c>
      <c r="O31" s="84" t="str">
        <f>_xlfn.CONCAT(N31,"_Scale")</f>
        <v>ValuMixqPCR_FAM_MGBEDQ_Scale</v>
      </c>
      <c r="P31" s="271"/>
      <c r="Q31" s="85">
        <v>0.5</v>
      </c>
      <c r="R31" s="85" t="s">
        <v>193</v>
      </c>
      <c r="V31" s="114">
        <v>20</v>
      </c>
      <c r="W31" s="115" t="s">
        <v>488</v>
      </c>
      <c r="X31" s="116">
        <v>8</v>
      </c>
      <c r="Y31" s="117">
        <v>10</v>
      </c>
      <c r="Z31" s="117">
        <v>20</v>
      </c>
      <c r="AA31" s="117">
        <v>50</v>
      </c>
      <c r="AB31" s="117">
        <v>100</v>
      </c>
      <c r="AC31" s="117">
        <v>200</v>
      </c>
      <c r="AD31" s="118">
        <v>500</v>
      </c>
      <c r="AE31" s="73">
        <v>700</v>
      </c>
    </row>
    <row r="32" spans="4:32">
      <c r="D32" s="64"/>
      <c r="E32" s="82"/>
      <c r="F32" s="269"/>
      <c r="G32" s="66">
        <v>15</v>
      </c>
      <c r="H32" s="66" t="s">
        <v>105</v>
      </c>
      <c r="I32" s="66">
        <v>50</v>
      </c>
      <c r="J32" s="66">
        <v>7.5</v>
      </c>
      <c r="N32" s="91"/>
      <c r="O32" s="92"/>
      <c r="P32" s="272"/>
      <c r="Q32" s="93">
        <v>5</v>
      </c>
      <c r="R32" s="93"/>
    </row>
    <row r="33" spans="4:18" ht="18.5" thickBot="1">
      <c r="D33" s="64"/>
      <c r="E33" s="82"/>
      <c r="F33" s="269"/>
      <c r="G33" s="66">
        <v>35</v>
      </c>
      <c r="H33" s="66" t="s">
        <v>101</v>
      </c>
      <c r="I33" s="66">
        <v>200</v>
      </c>
      <c r="J33" s="66">
        <v>17.5</v>
      </c>
      <c r="N33" s="86"/>
      <c r="O33" s="87"/>
      <c r="P33" s="273"/>
      <c r="Q33" s="88">
        <v>20</v>
      </c>
      <c r="R33" s="88"/>
    </row>
    <row r="34" spans="4:18" ht="18.5" thickBot="1">
      <c r="D34" s="75"/>
      <c r="E34" s="76"/>
      <c r="F34" s="270"/>
      <c r="G34" s="77">
        <v>80</v>
      </c>
      <c r="H34" s="77" t="s">
        <v>209</v>
      </c>
      <c r="I34" s="77">
        <v>1000</v>
      </c>
      <c r="J34" s="77">
        <v>40</v>
      </c>
      <c r="N34" s="111" t="s">
        <v>453</v>
      </c>
      <c r="O34" s="65" t="str">
        <f>_xlfn.CONCAT(N34,"_Scale")</f>
        <v>ValuMixqPCR_TET_BHQ1_Scale</v>
      </c>
      <c r="P34" s="274"/>
      <c r="Q34" s="94">
        <v>5</v>
      </c>
      <c r="R34" s="94" t="s">
        <v>193</v>
      </c>
    </row>
    <row r="35" spans="4:18" ht="18.5" thickBot="1">
      <c r="D35" s="83" t="s">
        <v>501</v>
      </c>
      <c r="E35" s="84" t="s">
        <v>768</v>
      </c>
      <c r="F35" s="83" t="s">
        <v>832</v>
      </c>
      <c r="G35" s="85">
        <v>10</v>
      </c>
      <c r="H35" s="85" t="s">
        <v>105</v>
      </c>
      <c r="I35" s="85">
        <v>50</v>
      </c>
      <c r="J35" s="85">
        <v>5</v>
      </c>
      <c r="N35" s="75"/>
      <c r="O35" s="76"/>
      <c r="P35" s="270"/>
      <c r="Q35" s="77">
        <v>20</v>
      </c>
      <c r="R35" s="77"/>
    </row>
    <row r="36" spans="4:18">
      <c r="D36" s="91"/>
      <c r="E36" s="92"/>
      <c r="F36" s="272"/>
      <c r="G36" s="93">
        <v>25</v>
      </c>
      <c r="H36" s="93" t="s">
        <v>101</v>
      </c>
      <c r="I36" s="93">
        <v>200</v>
      </c>
      <c r="J36" s="93">
        <v>12.5</v>
      </c>
      <c r="N36" s="83" t="s">
        <v>454</v>
      </c>
      <c r="O36" s="84" t="str">
        <f t="shared" ref="O36" si="0">_xlfn.CONCAT(N36,"_Scale")</f>
        <v>ValuMixqPCR_TET_BHQ1plus_Scale</v>
      </c>
      <c r="P36" s="271"/>
      <c r="Q36" s="85">
        <v>5</v>
      </c>
      <c r="R36" s="85" t="s">
        <v>193</v>
      </c>
    </row>
    <row r="37" spans="4:18" ht="18.5" thickBot="1">
      <c r="D37" s="86"/>
      <c r="E37" s="87"/>
      <c r="F37" s="273"/>
      <c r="G37" s="88">
        <v>50</v>
      </c>
      <c r="H37" s="88" t="s">
        <v>209</v>
      </c>
      <c r="I37" s="88">
        <v>1000</v>
      </c>
      <c r="J37" s="88">
        <v>25</v>
      </c>
      <c r="N37" s="86"/>
      <c r="O37" s="87"/>
      <c r="P37" s="273"/>
      <c r="Q37" s="88">
        <v>20</v>
      </c>
      <c r="R37" s="88"/>
    </row>
    <row r="38" spans="4:18">
      <c r="D38" s="111" t="s">
        <v>502</v>
      </c>
      <c r="E38" s="65" t="s">
        <v>769</v>
      </c>
      <c r="F38" s="111" t="s">
        <v>833</v>
      </c>
      <c r="G38" s="94">
        <v>5</v>
      </c>
      <c r="H38" s="94" t="s">
        <v>196</v>
      </c>
      <c r="I38" s="94">
        <v>25</v>
      </c>
      <c r="J38" s="94">
        <v>2.5</v>
      </c>
      <c r="N38" s="111" t="s">
        <v>455</v>
      </c>
      <c r="O38" s="65" t="str">
        <f t="shared" ref="O38" si="1">_xlfn.CONCAT(N38,"_Scale")</f>
        <v>ValuMixqPCR_TET_MGBEDQ_Scale</v>
      </c>
      <c r="P38" s="274"/>
      <c r="Q38" s="94">
        <v>5</v>
      </c>
      <c r="R38" s="94" t="s">
        <v>193</v>
      </c>
    </row>
    <row r="39" spans="4:18" ht="18.5" thickBot="1">
      <c r="D39" s="64"/>
      <c r="E39" s="82"/>
      <c r="F39" s="269"/>
      <c r="G39" s="66">
        <v>15</v>
      </c>
      <c r="H39" s="66" t="s">
        <v>105</v>
      </c>
      <c r="I39" s="66">
        <v>50</v>
      </c>
      <c r="J39" s="66">
        <v>7.5</v>
      </c>
      <c r="N39" s="75"/>
      <c r="O39" s="76"/>
      <c r="P39" s="270"/>
      <c r="Q39" s="77">
        <v>20</v>
      </c>
      <c r="R39" s="77"/>
    </row>
    <row r="40" spans="4:18">
      <c r="D40" s="64"/>
      <c r="E40" s="82"/>
      <c r="F40" s="269"/>
      <c r="G40" s="66">
        <v>35</v>
      </c>
      <c r="H40" s="66" t="s">
        <v>101</v>
      </c>
      <c r="I40" s="66">
        <v>200</v>
      </c>
      <c r="J40" s="66">
        <v>17.5</v>
      </c>
      <c r="N40" s="83" t="s">
        <v>456</v>
      </c>
      <c r="O40" s="84" t="str">
        <f t="shared" ref="O40" si="2">_xlfn.CONCAT(N40,"_Scale")</f>
        <v>ValuMixqPCR_CALFluorGold540_BHQ1_Scale</v>
      </c>
      <c r="P40" s="271"/>
      <c r="Q40" s="85">
        <v>5</v>
      </c>
      <c r="R40" s="85" t="s">
        <v>193</v>
      </c>
    </row>
    <row r="41" spans="4:18" ht="18.5" thickBot="1">
      <c r="D41" s="75"/>
      <c r="E41" s="76"/>
      <c r="F41" s="270"/>
      <c r="G41" s="77">
        <v>80</v>
      </c>
      <c r="H41" s="77" t="s">
        <v>209</v>
      </c>
      <c r="I41" s="77">
        <v>1000</v>
      </c>
      <c r="J41" s="77">
        <v>40</v>
      </c>
      <c r="N41" s="86"/>
      <c r="O41" s="87"/>
      <c r="P41" s="273"/>
      <c r="Q41" s="88">
        <v>20</v>
      </c>
      <c r="R41" s="88"/>
    </row>
    <row r="42" spans="4:18">
      <c r="D42" s="83" t="s">
        <v>503</v>
      </c>
      <c r="E42" s="84" t="s">
        <v>770</v>
      </c>
      <c r="F42" s="83" t="s">
        <v>834</v>
      </c>
      <c r="G42" s="85">
        <v>5</v>
      </c>
      <c r="H42" s="85" t="s">
        <v>196</v>
      </c>
      <c r="I42" s="85">
        <v>25</v>
      </c>
      <c r="J42" s="85">
        <v>2.5</v>
      </c>
      <c r="N42" s="111" t="s">
        <v>457</v>
      </c>
      <c r="O42" s="65" t="str">
        <f t="shared" ref="O42" si="3">_xlfn.CONCAT(N42,"_Scale")</f>
        <v>ValuMixqPCR_CALFluorGold540_BHQ1plus_Scale</v>
      </c>
      <c r="P42" s="274"/>
      <c r="Q42" s="94">
        <v>5</v>
      </c>
      <c r="R42" s="94" t="s">
        <v>193</v>
      </c>
    </row>
    <row r="43" spans="4:18" ht="18.5" thickBot="1">
      <c r="D43" s="91"/>
      <c r="E43" s="92"/>
      <c r="F43" s="272"/>
      <c r="G43" s="93">
        <v>15</v>
      </c>
      <c r="H43" s="93" t="s">
        <v>105</v>
      </c>
      <c r="I43" s="93">
        <v>50</v>
      </c>
      <c r="J43" s="93">
        <v>7.5</v>
      </c>
      <c r="N43" s="75"/>
      <c r="O43" s="76"/>
      <c r="P43" s="270"/>
      <c r="Q43" s="77">
        <v>20</v>
      </c>
      <c r="R43" s="77"/>
    </row>
    <row r="44" spans="4:18">
      <c r="D44" s="91"/>
      <c r="E44" s="92"/>
      <c r="F44" s="272"/>
      <c r="G44" s="93">
        <v>35</v>
      </c>
      <c r="H44" s="93" t="s">
        <v>101</v>
      </c>
      <c r="I44" s="93">
        <v>200</v>
      </c>
      <c r="J44" s="93">
        <v>17.5</v>
      </c>
      <c r="N44" s="83" t="s">
        <v>458</v>
      </c>
      <c r="O44" s="84" t="str">
        <f t="shared" ref="O44" si="4">_xlfn.CONCAT(N44,"_Scale")</f>
        <v>ValuMixqPCR_CALFluorGold540_MGBEDQ_Scale</v>
      </c>
      <c r="P44" s="271"/>
      <c r="Q44" s="85">
        <v>5</v>
      </c>
      <c r="R44" s="85" t="s">
        <v>193</v>
      </c>
    </row>
    <row r="45" spans="4:18" ht="18.5" thickBot="1">
      <c r="D45" s="86"/>
      <c r="E45" s="87"/>
      <c r="F45" s="273"/>
      <c r="G45" s="88">
        <v>80</v>
      </c>
      <c r="H45" s="88" t="s">
        <v>209</v>
      </c>
      <c r="I45" s="88">
        <v>1000</v>
      </c>
      <c r="J45" s="88">
        <v>40</v>
      </c>
      <c r="N45" s="86"/>
      <c r="O45" s="87"/>
      <c r="P45" s="273"/>
      <c r="Q45" s="88">
        <v>20</v>
      </c>
      <c r="R45" s="88"/>
    </row>
    <row r="46" spans="4:18">
      <c r="D46" s="111" t="s">
        <v>504</v>
      </c>
      <c r="E46" s="65" t="s">
        <v>771</v>
      </c>
      <c r="F46" s="111" t="s">
        <v>835</v>
      </c>
      <c r="G46" s="94">
        <v>15</v>
      </c>
      <c r="H46" s="94" t="s">
        <v>101</v>
      </c>
      <c r="I46" s="94">
        <v>200</v>
      </c>
      <c r="J46" s="94">
        <v>7.5</v>
      </c>
      <c r="N46" s="111" t="s">
        <v>459</v>
      </c>
      <c r="O46" s="65" t="str">
        <f t="shared" ref="O46" si="5">_xlfn.CONCAT(N46,"_Scale")</f>
        <v>ValuMixqPCR_CIV550_BHQ1_Scale</v>
      </c>
      <c r="P46" s="274"/>
      <c r="Q46" s="94">
        <v>5</v>
      </c>
      <c r="R46" s="94" t="s">
        <v>193</v>
      </c>
    </row>
    <row r="47" spans="4:18" ht="18.5" thickBot="1">
      <c r="D47" s="75"/>
      <c r="E47" s="76"/>
      <c r="F47" s="270"/>
      <c r="G47" s="77">
        <v>45</v>
      </c>
      <c r="H47" s="77" t="s">
        <v>209</v>
      </c>
      <c r="I47" s="77">
        <v>1000</v>
      </c>
      <c r="J47" s="77">
        <v>22.5</v>
      </c>
      <c r="N47" s="75"/>
      <c r="O47" s="76"/>
      <c r="P47" s="270"/>
      <c r="Q47" s="77">
        <v>20</v>
      </c>
      <c r="R47" s="77"/>
    </row>
    <row r="48" spans="4:18">
      <c r="D48" s="83" t="s">
        <v>505</v>
      </c>
      <c r="E48" s="84" t="s">
        <v>772</v>
      </c>
      <c r="F48" s="83" t="s">
        <v>836</v>
      </c>
      <c r="G48" s="85">
        <v>5</v>
      </c>
      <c r="H48" s="85" t="s">
        <v>196</v>
      </c>
      <c r="I48" s="85">
        <v>25</v>
      </c>
      <c r="J48" s="85">
        <v>2.5</v>
      </c>
      <c r="N48" s="83" t="s">
        <v>460</v>
      </c>
      <c r="O48" s="84" t="str">
        <f t="shared" ref="O48" si="6">_xlfn.CONCAT(N48,"_Scale")</f>
        <v>ValuMixqPCR_CIV550_BHQ1plus_Scale</v>
      </c>
      <c r="P48" s="271"/>
      <c r="Q48" s="85">
        <v>5</v>
      </c>
      <c r="R48" s="85" t="s">
        <v>193</v>
      </c>
    </row>
    <row r="49" spans="4:18" ht="18.5" thickBot="1">
      <c r="D49" s="91"/>
      <c r="E49" s="92"/>
      <c r="F49" s="272"/>
      <c r="G49" s="93">
        <v>15</v>
      </c>
      <c r="H49" s="93" t="s">
        <v>105</v>
      </c>
      <c r="I49" s="93">
        <v>50</v>
      </c>
      <c r="J49" s="93">
        <v>7.5</v>
      </c>
      <c r="N49" s="86"/>
      <c r="O49" s="87"/>
      <c r="P49" s="273"/>
      <c r="Q49" s="88">
        <v>20</v>
      </c>
      <c r="R49" s="88"/>
    </row>
    <row r="50" spans="4:18">
      <c r="D50" s="91"/>
      <c r="E50" s="92"/>
      <c r="F50" s="272"/>
      <c r="G50" s="93">
        <v>35</v>
      </c>
      <c r="H50" s="93" t="s">
        <v>101</v>
      </c>
      <c r="I50" s="93">
        <v>200</v>
      </c>
      <c r="J50" s="93">
        <v>17.5</v>
      </c>
      <c r="N50" s="111" t="s">
        <v>461</v>
      </c>
      <c r="O50" s="65" t="str">
        <f t="shared" ref="O50" si="7">_xlfn.CONCAT(N50,"_Scale")</f>
        <v>ValuMixqPCR_CIV550_MGBEDQ_Scale</v>
      </c>
      <c r="P50" s="274"/>
      <c r="Q50" s="94">
        <v>5</v>
      </c>
      <c r="R50" s="94" t="s">
        <v>193</v>
      </c>
    </row>
    <row r="51" spans="4:18" ht="18.5" thickBot="1">
      <c r="D51" s="86"/>
      <c r="E51" s="87"/>
      <c r="F51" s="273"/>
      <c r="G51" s="88">
        <v>80</v>
      </c>
      <c r="H51" s="88" t="s">
        <v>209</v>
      </c>
      <c r="I51" s="88">
        <v>1000</v>
      </c>
      <c r="J51" s="88">
        <v>40</v>
      </c>
      <c r="N51" s="75"/>
      <c r="O51" s="76"/>
      <c r="P51" s="270"/>
      <c r="Q51" s="77">
        <v>20</v>
      </c>
      <c r="R51" s="77"/>
    </row>
    <row r="52" spans="4:18">
      <c r="D52" s="111" t="s">
        <v>506</v>
      </c>
      <c r="E52" s="65" t="s">
        <v>773</v>
      </c>
      <c r="F52" s="111" t="s">
        <v>837</v>
      </c>
      <c r="G52" s="94">
        <v>5</v>
      </c>
      <c r="H52" s="94" t="s">
        <v>105</v>
      </c>
      <c r="I52" s="94">
        <v>50</v>
      </c>
      <c r="J52" s="94">
        <v>2.5</v>
      </c>
      <c r="N52" s="83" t="s">
        <v>462</v>
      </c>
      <c r="O52" s="84" t="str">
        <f t="shared" ref="O52" si="8">_xlfn.CONCAT(N52,"_Scale")</f>
        <v>ValuMixqPCR_HEX_BHQ1_Scale</v>
      </c>
      <c r="P52" s="271"/>
      <c r="Q52" s="85">
        <v>5</v>
      </c>
      <c r="R52" s="85" t="s">
        <v>193</v>
      </c>
    </row>
    <row r="53" spans="4:18" ht="18.5" thickBot="1">
      <c r="D53" s="64"/>
      <c r="E53" s="82"/>
      <c r="F53" s="269"/>
      <c r="G53" s="66">
        <v>15</v>
      </c>
      <c r="H53" s="66" t="s">
        <v>101</v>
      </c>
      <c r="I53" s="66">
        <v>200</v>
      </c>
      <c r="J53" s="66">
        <v>7.5</v>
      </c>
      <c r="N53" s="86"/>
      <c r="O53" s="87"/>
      <c r="P53" s="273"/>
      <c r="Q53" s="88">
        <v>20</v>
      </c>
      <c r="R53" s="88"/>
    </row>
    <row r="54" spans="4:18" ht="18.5" thickBot="1">
      <c r="D54" s="75"/>
      <c r="E54" s="76"/>
      <c r="F54" s="270"/>
      <c r="G54" s="77">
        <v>50</v>
      </c>
      <c r="H54" s="77" t="s">
        <v>209</v>
      </c>
      <c r="I54" s="77">
        <v>1000</v>
      </c>
      <c r="J54" s="77">
        <v>25</v>
      </c>
      <c r="N54" s="111" t="s">
        <v>463</v>
      </c>
      <c r="O54" s="65" t="str">
        <f t="shared" ref="O54" si="9">_xlfn.CONCAT(N54,"_Scale")</f>
        <v>ValuMixqPCR_HEX_BHQ1plus_Scale</v>
      </c>
      <c r="P54" s="274"/>
      <c r="Q54" s="94">
        <v>5</v>
      </c>
      <c r="R54" s="94" t="s">
        <v>193</v>
      </c>
    </row>
    <row r="55" spans="4:18" ht="18.5" thickBot="1">
      <c r="D55" s="83" t="s">
        <v>507</v>
      </c>
      <c r="E55" s="84" t="s">
        <v>774</v>
      </c>
      <c r="F55" s="83" t="s">
        <v>838</v>
      </c>
      <c r="G55" s="85">
        <v>3</v>
      </c>
      <c r="H55" s="85" t="s">
        <v>105</v>
      </c>
      <c r="I55" s="85">
        <v>50</v>
      </c>
      <c r="J55" s="85">
        <v>1.5</v>
      </c>
      <c r="N55" s="75"/>
      <c r="O55" s="76"/>
      <c r="P55" s="270"/>
      <c r="Q55" s="77">
        <v>20</v>
      </c>
      <c r="R55" s="77"/>
    </row>
    <row r="56" spans="4:18">
      <c r="D56" s="91"/>
      <c r="E56" s="92"/>
      <c r="F56" s="272"/>
      <c r="G56" s="93">
        <v>10</v>
      </c>
      <c r="H56" s="93" t="s">
        <v>101</v>
      </c>
      <c r="I56" s="93">
        <v>200</v>
      </c>
      <c r="J56" s="93">
        <v>5</v>
      </c>
      <c r="N56" s="83" t="s">
        <v>464</v>
      </c>
      <c r="O56" s="84" t="str">
        <f t="shared" ref="O56" si="10">_xlfn.CONCAT(N56,"_Scale")</f>
        <v>ValuMixqPCR_HEX_MGBEDQ_Scale</v>
      </c>
      <c r="P56" s="271"/>
      <c r="Q56" s="85">
        <v>5</v>
      </c>
      <c r="R56" s="85" t="s">
        <v>193</v>
      </c>
    </row>
    <row r="57" spans="4:18" ht="18.5" thickBot="1">
      <c r="D57" s="86"/>
      <c r="E57" s="87"/>
      <c r="F57" s="273"/>
      <c r="G57" s="88">
        <v>40</v>
      </c>
      <c r="H57" s="88" t="s">
        <v>209</v>
      </c>
      <c r="I57" s="88">
        <v>1000</v>
      </c>
      <c r="J57" s="88">
        <v>20</v>
      </c>
      <c r="N57" s="86"/>
      <c r="O57" s="87"/>
      <c r="P57" s="273"/>
      <c r="Q57" s="88">
        <v>20</v>
      </c>
      <c r="R57" s="88"/>
    </row>
    <row r="58" spans="4:18">
      <c r="D58" s="111" t="s">
        <v>508</v>
      </c>
      <c r="E58" s="65" t="s">
        <v>775</v>
      </c>
      <c r="F58" s="111" t="s">
        <v>839</v>
      </c>
      <c r="G58" s="94">
        <v>5</v>
      </c>
      <c r="H58" s="94" t="s">
        <v>196</v>
      </c>
      <c r="I58" s="94">
        <v>25</v>
      </c>
      <c r="J58" s="94">
        <v>2.5</v>
      </c>
      <c r="N58" s="111" t="s">
        <v>465</v>
      </c>
      <c r="O58" s="65" t="str">
        <f t="shared" ref="O58" si="11">_xlfn.CONCAT(N58,"_Scale")</f>
        <v>ValuMixqPCR_CALFluorOrange560_BHQ1_Scale</v>
      </c>
      <c r="P58" s="274"/>
      <c r="Q58" s="94">
        <v>5</v>
      </c>
      <c r="R58" s="94" t="s">
        <v>193</v>
      </c>
    </row>
    <row r="59" spans="4:18" ht="18.5" thickBot="1">
      <c r="D59" s="64"/>
      <c r="E59" s="82"/>
      <c r="F59" s="269"/>
      <c r="G59" s="66">
        <v>10</v>
      </c>
      <c r="H59" s="66" t="s">
        <v>105</v>
      </c>
      <c r="I59" s="66">
        <v>50</v>
      </c>
      <c r="J59" s="66">
        <v>5</v>
      </c>
      <c r="N59" s="75"/>
      <c r="O59" s="76"/>
      <c r="P59" s="270"/>
      <c r="Q59" s="77">
        <v>20</v>
      </c>
      <c r="R59" s="77"/>
    </row>
    <row r="60" spans="4:18">
      <c r="D60" s="64"/>
      <c r="E60" s="82"/>
      <c r="F60" s="269"/>
      <c r="G60" s="66">
        <v>25</v>
      </c>
      <c r="H60" s="66" t="s">
        <v>101</v>
      </c>
      <c r="I60" s="66">
        <v>200</v>
      </c>
      <c r="J60" s="66">
        <v>12.5</v>
      </c>
      <c r="N60" s="83" t="s">
        <v>466</v>
      </c>
      <c r="O60" s="84" t="str">
        <f t="shared" ref="O60" si="12">_xlfn.CONCAT(N60,"_Scale")</f>
        <v>ValuMixqPCR_CALFluorOrange560_BHQ1plus_Scale</v>
      </c>
      <c r="P60" s="271"/>
      <c r="Q60" s="85">
        <v>5</v>
      </c>
      <c r="R60" s="85" t="s">
        <v>193</v>
      </c>
    </row>
    <row r="61" spans="4:18" ht="18.5" thickBot="1">
      <c r="D61" s="75"/>
      <c r="E61" s="76"/>
      <c r="F61" s="270"/>
      <c r="G61" s="77">
        <v>50</v>
      </c>
      <c r="H61" s="77" t="s">
        <v>209</v>
      </c>
      <c r="I61" s="77">
        <v>1000</v>
      </c>
      <c r="J61" s="77">
        <v>25</v>
      </c>
      <c r="N61" s="86"/>
      <c r="O61" s="87"/>
      <c r="P61" s="273"/>
      <c r="Q61" s="88">
        <v>20</v>
      </c>
      <c r="R61" s="88"/>
    </row>
    <row r="62" spans="4:18">
      <c r="D62" s="83" t="s">
        <v>509</v>
      </c>
      <c r="E62" s="84" t="s">
        <v>776</v>
      </c>
      <c r="F62" s="83" t="s">
        <v>840</v>
      </c>
      <c r="G62" s="85">
        <v>5</v>
      </c>
      <c r="H62" s="85" t="s">
        <v>196</v>
      </c>
      <c r="I62" s="85">
        <v>25</v>
      </c>
      <c r="J62" s="85">
        <v>2.5</v>
      </c>
      <c r="N62" s="111" t="s">
        <v>467</v>
      </c>
      <c r="O62" s="65" t="str">
        <f t="shared" ref="O62" si="13">_xlfn.CONCAT(N62,"_Scale")</f>
        <v>ValuMixqPCR_CALFluorOrange560_MGBEDQ_Scale</v>
      </c>
      <c r="P62" s="274"/>
      <c r="Q62" s="94">
        <v>5</v>
      </c>
      <c r="R62" s="94" t="s">
        <v>193</v>
      </c>
    </row>
    <row r="63" spans="4:18" ht="18.5" thickBot="1">
      <c r="D63" s="91"/>
      <c r="E63" s="92"/>
      <c r="F63" s="272"/>
      <c r="G63" s="93">
        <v>10</v>
      </c>
      <c r="H63" s="93" t="s">
        <v>105</v>
      </c>
      <c r="I63" s="93">
        <v>50</v>
      </c>
      <c r="J63" s="93">
        <v>5</v>
      </c>
      <c r="N63" s="75"/>
      <c r="O63" s="76"/>
      <c r="P63" s="270"/>
      <c r="Q63" s="77">
        <v>20</v>
      </c>
      <c r="R63" s="77"/>
    </row>
    <row r="64" spans="4:18">
      <c r="D64" s="91"/>
      <c r="E64" s="92"/>
      <c r="F64" s="272"/>
      <c r="G64" s="93">
        <v>25</v>
      </c>
      <c r="H64" s="93" t="s">
        <v>101</v>
      </c>
      <c r="I64" s="93">
        <v>200</v>
      </c>
      <c r="J64" s="93">
        <v>12.5</v>
      </c>
      <c r="N64" s="83" t="s">
        <v>468</v>
      </c>
      <c r="O64" s="84" t="str">
        <f t="shared" ref="O64" si="14">_xlfn.CONCAT(N64,"_Scale")</f>
        <v>ValuMixqPCR_CALFluorRed610_BHQ2_Scale</v>
      </c>
      <c r="P64" s="271"/>
      <c r="Q64" s="85">
        <v>5</v>
      </c>
      <c r="R64" s="85" t="s">
        <v>193</v>
      </c>
    </row>
    <row r="65" spans="4:18" ht="18.5" thickBot="1">
      <c r="D65" s="86"/>
      <c r="E65" s="87"/>
      <c r="F65" s="273"/>
      <c r="G65" s="88">
        <v>50</v>
      </c>
      <c r="H65" s="88" t="s">
        <v>209</v>
      </c>
      <c r="I65" s="88">
        <v>1000</v>
      </c>
      <c r="J65" s="88">
        <v>25</v>
      </c>
      <c r="N65" s="86"/>
      <c r="O65" s="87"/>
      <c r="P65" s="273"/>
      <c r="Q65" s="88">
        <v>20</v>
      </c>
      <c r="R65" s="88"/>
    </row>
    <row r="66" spans="4:18">
      <c r="D66" s="111" t="s">
        <v>510</v>
      </c>
      <c r="E66" s="65" t="s">
        <v>777</v>
      </c>
      <c r="F66" s="111" t="s">
        <v>841</v>
      </c>
      <c r="G66" s="94">
        <v>5</v>
      </c>
      <c r="H66" s="94" t="s">
        <v>105</v>
      </c>
      <c r="I66" s="94">
        <v>50</v>
      </c>
      <c r="J66" s="94">
        <v>2.5</v>
      </c>
      <c r="N66" s="111" t="s">
        <v>469</v>
      </c>
      <c r="O66" s="65" t="str">
        <f t="shared" ref="O66" si="15">_xlfn.CONCAT(N66,"_Scale")</f>
        <v>ValuMixqPCR_CALFluorRed610_BHQ2plus_Scale</v>
      </c>
      <c r="P66" s="274"/>
      <c r="Q66" s="94">
        <v>5</v>
      </c>
      <c r="R66" s="94" t="s">
        <v>193</v>
      </c>
    </row>
    <row r="67" spans="4:18" ht="18.5" thickBot="1">
      <c r="D67" s="64"/>
      <c r="E67" s="82"/>
      <c r="F67" s="269"/>
      <c r="G67" s="66">
        <v>15</v>
      </c>
      <c r="H67" s="66" t="s">
        <v>101</v>
      </c>
      <c r="I67" s="66">
        <v>200</v>
      </c>
      <c r="J67" s="66">
        <v>7.5</v>
      </c>
      <c r="N67" s="75"/>
      <c r="O67" s="76"/>
      <c r="P67" s="270"/>
      <c r="Q67" s="77">
        <v>20</v>
      </c>
      <c r="R67" s="77"/>
    </row>
    <row r="68" spans="4:18" ht="18.5" thickBot="1">
      <c r="D68" s="75"/>
      <c r="E68" s="76"/>
      <c r="F68" s="270"/>
      <c r="G68" s="77">
        <v>50</v>
      </c>
      <c r="H68" s="77" t="s">
        <v>209</v>
      </c>
      <c r="I68" s="77">
        <v>1000</v>
      </c>
      <c r="J68" s="77">
        <v>25</v>
      </c>
      <c r="N68" s="83" t="s">
        <v>470</v>
      </c>
      <c r="O68" s="84" t="str">
        <f t="shared" ref="O68" si="16">_xlfn.CONCAT(N68,"_Scale")</f>
        <v>ValuMixqPCR_Quasar670_BHQ2_Scale</v>
      </c>
      <c r="P68" s="271"/>
      <c r="Q68" s="85">
        <v>5</v>
      </c>
      <c r="R68" s="85" t="s">
        <v>193</v>
      </c>
    </row>
    <row r="69" spans="4:18" ht="18.5" thickBot="1">
      <c r="D69" s="83" t="s">
        <v>511</v>
      </c>
      <c r="E69" s="84" t="s">
        <v>778</v>
      </c>
      <c r="F69" s="83" t="s">
        <v>842</v>
      </c>
      <c r="G69" s="85">
        <v>5</v>
      </c>
      <c r="H69" s="85" t="s">
        <v>105</v>
      </c>
      <c r="I69" s="85">
        <v>50</v>
      </c>
      <c r="J69" s="85">
        <v>2.5</v>
      </c>
      <c r="N69" s="86"/>
      <c r="O69" s="87"/>
      <c r="P69" s="273"/>
      <c r="Q69" s="88">
        <v>20</v>
      </c>
      <c r="R69" s="88"/>
    </row>
    <row r="70" spans="4:18">
      <c r="D70" s="91"/>
      <c r="E70" s="92"/>
      <c r="F70" s="272"/>
      <c r="G70" s="93">
        <v>15</v>
      </c>
      <c r="H70" s="93" t="s">
        <v>101</v>
      </c>
      <c r="I70" s="93">
        <v>200</v>
      </c>
      <c r="J70" s="93">
        <v>7.5</v>
      </c>
      <c r="N70" s="111" t="s">
        <v>471</v>
      </c>
      <c r="O70" s="65" t="str">
        <f t="shared" ref="O70" si="17">_xlfn.CONCAT(N70,"_Scale")</f>
        <v>ValuMixqPCR_Quasar670_BHQ2plus_Scale</v>
      </c>
      <c r="P70" s="274"/>
      <c r="Q70" s="94">
        <v>5</v>
      </c>
      <c r="R70" s="94" t="s">
        <v>193</v>
      </c>
    </row>
    <row r="71" spans="4:18" ht="18.5" thickBot="1">
      <c r="D71" s="86"/>
      <c r="E71" s="87"/>
      <c r="F71" s="273"/>
      <c r="G71" s="88">
        <v>50</v>
      </c>
      <c r="H71" s="88" t="s">
        <v>209</v>
      </c>
      <c r="I71" s="88">
        <v>1000</v>
      </c>
      <c r="J71" s="88">
        <v>25</v>
      </c>
      <c r="N71" s="75"/>
      <c r="O71" s="76"/>
      <c r="P71" s="270"/>
      <c r="Q71" s="77">
        <v>20</v>
      </c>
      <c r="R71" s="77"/>
    </row>
    <row r="72" spans="4:18">
      <c r="D72" s="111" t="s">
        <v>512</v>
      </c>
      <c r="E72" s="65" t="s">
        <v>779</v>
      </c>
      <c r="F72" s="111" t="s">
        <v>843</v>
      </c>
      <c r="G72" s="94">
        <v>5</v>
      </c>
      <c r="H72" s="94" t="s">
        <v>196</v>
      </c>
      <c r="I72" s="94">
        <v>25</v>
      </c>
      <c r="J72" s="94">
        <v>2.5</v>
      </c>
      <c r="N72" s="83" t="s">
        <v>481</v>
      </c>
      <c r="O72" s="84" t="str">
        <f t="shared" ref="O72" si="18">_xlfn.CONCAT(N72,"_Scale")</f>
        <v>ValuMixqPCR_FAM_SpacerC3_Scale</v>
      </c>
      <c r="P72" s="271"/>
      <c r="Q72" s="85">
        <v>5</v>
      </c>
      <c r="R72" s="85" t="s">
        <v>193</v>
      </c>
    </row>
    <row r="73" spans="4:18" ht="18.5" thickBot="1">
      <c r="D73" s="64"/>
      <c r="E73" s="82"/>
      <c r="F73" s="269"/>
      <c r="G73" s="66">
        <v>15</v>
      </c>
      <c r="H73" s="66" t="s">
        <v>105</v>
      </c>
      <c r="I73" s="66">
        <v>100</v>
      </c>
      <c r="J73" s="66">
        <v>7.5</v>
      </c>
      <c r="N73" s="86"/>
      <c r="O73" s="87"/>
      <c r="P73" s="273"/>
      <c r="Q73" s="88">
        <v>20</v>
      </c>
      <c r="R73" s="88"/>
    </row>
    <row r="74" spans="4:18">
      <c r="D74" s="64"/>
      <c r="E74" s="82"/>
      <c r="F74" s="269"/>
      <c r="G74" s="66">
        <v>35</v>
      </c>
      <c r="H74" s="66" t="s">
        <v>101</v>
      </c>
      <c r="I74" s="66">
        <v>200</v>
      </c>
      <c r="J74" s="66">
        <v>17.5</v>
      </c>
    </row>
    <row r="75" spans="4:18" ht="18.5" thickBot="1">
      <c r="D75" s="75"/>
      <c r="E75" s="76"/>
      <c r="F75" s="270"/>
      <c r="G75" s="77">
        <v>80</v>
      </c>
      <c r="H75" s="77" t="s">
        <v>209</v>
      </c>
      <c r="I75" s="77">
        <v>1000</v>
      </c>
      <c r="J75" s="77">
        <v>40</v>
      </c>
    </row>
    <row r="76" spans="4:18">
      <c r="D76" s="83" t="s">
        <v>490</v>
      </c>
      <c r="E76" s="84" t="s">
        <v>780</v>
      </c>
      <c r="F76" s="83" t="s">
        <v>844</v>
      </c>
      <c r="G76" s="85">
        <v>5</v>
      </c>
      <c r="H76" s="85" t="s">
        <v>196</v>
      </c>
      <c r="I76" s="85">
        <v>25</v>
      </c>
      <c r="J76" s="85">
        <v>2.5</v>
      </c>
    </row>
    <row r="77" spans="4:18">
      <c r="D77" s="91"/>
      <c r="E77" s="92"/>
      <c r="F77" s="272"/>
      <c r="G77" s="93">
        <v>15</v>
      </c>
      <c r="H77" s="93" t="s">
        <v>105</v>
      </c>
      <c r="I77" s="93">
        <v>50</v>
      </c>
      <c r="J77" s="93">
        <v>7.5</v>
      </c>
    </row>
    <row r="78" spans="4:18">
      <c r="D78" s="91"/>
      <c r="E78" s="92"/>
      <c r="F78" s="272"/>
      <c r="G78" s="93">
        <v>35</v>
      </c>
      <c r="H78" s="93" t="s">
        <v>101</v>
      </c>
      <c r="I78" s="93">
        <v>200</v>
      </c>
      <c r="J78" s="93">
        <v>17.5</v>
      </c>
    </row>
    <row r="79" spans="4:18" ht="18.5" thickBot="1">
      <c r="D79" s="86"/>
      <c r="E79" s="87"/>
      <c r="F79" s="273"/>
      <c r="G79" s="88">
        <v>80</v>
      </c>
      <c r="H79" s="88" t="s">
        <v>209</v>
      </c>
      <c r="I79" s="88">
        <v>1000</v>
      </c>
      <c r="J79" s="88">
        <v>40</v>
      </c>
    </row>
    <row r="80" spans="4:18">
      <c r="D80" s="111" t="s">
        <v>513</v>
      </c>
      <c r="E80" s="65" t="s">
        <v>781</v>
      </c>
      <c r="F80" s="111" t="s">
        <v>845</v>
      </c>
      <c r="G80" s="94">
        <v>5</v>
      </c>
      <c r="H80" s="94" t="s">
        <v>105</v>
      </c>
      <c r="I80" s="94">
        <v>50</v>
      </c>
      <c r="J80" s="94">
        <v>2.5</v>
      </c>
    </row>
    <row r="81" spans="4:10">
      <c r="D81" s="64"/>
      <c r="E81" s="82"/>
      <c r="F81" s="269"/>
      <c r="G81" s="66">
        <v>15</v>
      </c>
      <c r="H81" s="66" t="s">
        <v>101</v>
      </c>
      <c r="I81" s="66">
        <v>200</v>
      </c>
      <c r="J81" s="66">
        <v>7.5</v>
      </c>
    </row>
    <row r="82" spans="4:10" ht="18.5" thickBot="1">
      <c r="D82" s="75"/>
      <c r="E82" s="76"/>
      <c r="F82" s="270"/>
      <c r="G82" s="77">
        <v>50</v>
      </c>
      <c r="H82" s="77" t="s">
        <v>209</v>
      </c>
      <c r="I82" s="77">
        <v>1000</v>
      </c>
      <c r="J82" s="77">
        <v>25</v>
      </c>
    </row>
    <row r="83" spans="4:10">
      <c r="D83" s="83" t="s">
        <v>514</v>
      </c>
      <c r="E83" s="84" t="s">
        <v>782</v>
      </c>
      <c r="F83" s="83" t="s">
        <v>846</v>
      </c>
      <c r="G83" s="85">
        <v>20</v>
      </c>
      <c r="H83" s="85" t="s">
        <v>101</v>
      </c>
      <c r="I83" s="85">
        <v>200</v>
      </c>
      <c r="J83" s="85">
        <v>10</v>
      </c>
    </row>
    <row r="84" spans="4:10" ht="18.5" thickBot="1">
      <c r="D84" s="86"/>
      <c r="E84" s="87"/>
      <c r="F84" s="273"/>
      <c r="G84" s="88">
        <v>50</v>
      </c>
      <c r="H84" s="88" t="s">
        <v>209</v>
      </c>
      <c r="I84" s="88">
        <v>1000</v>
      </c>
      <c r="J84" s="88">
        <v>25</v>
      </c>
    </row>
    <row r="85" spans="4:10" ht="18.5" thickBot="1">
      <c r="D85" s="370" t="s">
        <v>130</v>
      </c>
      <c r="E85" s="371"/>
      <c r="F85" s="371"/>
      <c r="G85" s="371"/>
      <c r="H85" s="371"/>
      <c r="I85" s="371"/>
      <c r="J85" s="372"/>
    </row>
    <row r="86" spans="4:10">
      <c r="D86" s="111" t="s">
        <v>515</v>
      </c>
      <c r="E86" s="175" t="s">
        <v>783</v>
      </c>
      <c r="F86" s="111" t="s">
        <v>848</v>
      </c>
      <c r="G86" s="94">
        <v>2</v>
      </c>
      <c r="H86" s="94" t="s">
        <v>196</v>
      </c>
      <c r="I86" s="94">
        <v>25</v>
      </c>
      <c r="J86" s="94">
        <v>1</v>
      </c>
    </row>
    <row r="87" spans="4:10">
      <c r="D87" s="64"/>
      <c r="E87" s="82"/>
      <c r="F87" s="64"/>
      <c r="G87" s="66">
        <v>10</v>
      </c>
      <c r="H87" s="66" t="s">
        <v>105</v>
      </c>
      <c r="I87" s="66">
        <v>50</v>
      </c>
      <c r="J87" s="66">
        <v>5</v>
      </c>
    </row>
    <row r="88" spans="4:10">
      <c r="D88" s="64"/>
      <c r="E88" s="82"/>
      <c r="F88" s="64"/>
      <c r="G88" s="66">
        <v>25</v>
      </c>
      <c r="H88" s="66" t="s">
        <v>101</v>
      </c>
      <c r="I88" s="66">
        <v>200</v>
      </c>
      <c r="J88" s="66">
        <v>12.5</v>
      </c>
    </row>
    <row r="89" spans="4:10" ht="18.5" thickBot="1">
      <c r="D89" s="75"/>
      <c r="E89" s="76"/>
      <c r="F89" s="75"/>
      <c r="G89" s="77">
        <v>60</v>
      </c>
      <c r="H89" s="77" t="s">
        <v>209</v>
      </c>
      <c r="I89" s="77">
        <v>1000</v>
      </c>
      <c r="J89" s="77">
        <v>30</v>
      </c>
    </row>
    <row r="90" spans="4:10">
      <c r="D90" s="83" t="s">
        <v>516</v>
      </c>
      <c r="E90" s="84" t="s">
        <v>784</v>
      </c>
      <c r="F90" s="83" t="s">
        <v>849</v>
      </c>
      <c r="G90" s="85">
        <v>5</v>
      </c>
      <c r="H90" s="85" t="s">
        <v>196</v>
      </c>
      <c r="I90" s="85">
        <v>25</v>
      </c>
      <c r="J90" s="85">
        <v>2.5</v>
      </c>
    </row>
    <row r="91" spans="4:10">
      <c r="D91" s="91"/>
      <c r="E91" s="92"/>
      <c r="F91" s="91"/>
      <c r="G91" s="93">
        <v>10</v>
      </c>
      <c r="H91" s="93" t="s">
        <v>105</v>
      </c>
      <c r="I91" s="93">
        <v>50</v>
      </c>
      <c r="J91" s="93">
        <v>5</v>
      </c>
    </row>
    <row r="92" spans="4:10">
      <c r="D92" s="91"/>
      <c r="E92" s="92"/>
      <c r="F92" s="91"/>
      <c r="G92" s="93">
        <v>25</v>
      </c>
      <c r="H92" s="93" t="s">
        <v>101</v>
      </c>
      <c r="I92" s="93">
        <v>200</v>
      </c>
      <c r="J92" s="93">
        <v>12.5</v>
      </c>
    </row>
    <row r="93" spans="4:10" ht="18.5" thickBot="1">
      <c r="D93" s="86"/>
      <c r="E93" s="87"/>
      <c r="F93" s="86"/>
      <c r="G93" s="88">
        <v>60</v>
      </c>
      <c r="H93" s="88" t="s">
        <v>209</v>
      </c>
      <c r="I93" s="88">
        <v>1000</v>
      </c>
      <c r="J93" s="88">
        <v>30</v>
      </c>
    </row>
    <row r="94" spans="4:10">
      <c r="D94" s="64" t="s">
        <v>517</v>
      </c>
      <c r="E94" s="65" t="s">
        <v>785</v>
      </c>
      <c r="F94" s="64" t="s">
        <v>850</v>
      </c>
      <c r="G94" s="66">
        <v>5</v>
      </c>
      <c r="H94" s="66" t="s">
        <v>196</v>
      </c>
      <c r="I94" s="66">
        <v>25</v>
      </c>
      <c r="J94" s="66">
        <v>2.5</v>
      </c>
    </row>
    <row r="95" spans="4:10">
      <c r="D95" s="64"/>
      <c r="E95" s="82"/>
      <c r="F95" s="64"/>
      <c r="G95" s="66">
        <v>10</v>
      </c>
      <c r="H95" s="66" t="s">
        <v>105</v>
      </c>
      <c r="I95" s="66">
        <v>50</v>
      </c>
      <c r="J95" s="66">
        <v>5</v>
      </c>
    </row>
    <row r="96" spans="4:10">
      <c r="D96" s="64"/>
      <c r="E96" s="82"/>
      <c r="F96" s="64"/>
      <c r="G96" s="66">
        <v>25</v>
      </c>
      <c r="H96" s="66" t="s">
        <v>101</v>
      </c>
      <c r="I96" s="66">
        <v>200</v>
      </c>
      <c r="J96" s="66">
        <v>12.5</v>
      </c>
    </row>
    <row r="97" spans="4:10" ht="18.5" thickBot="1">
      <c r="D97" s="75"/>
      <c r="E97" s="76"/>
      <c r="F97" s="75"/>
      <c r="G97" s="77">
        <v>60</v>
      </c>
      <c r="H97" s="77" t="s">
        <v>209</v>
      </c>
      <c r="I97" s="77">
        <v>1000</v>
      </c>
      <c r="J97" s="77">
        <v>30</v>
      </c>
    </row>
    <row r="98" spans="4:10">
      <c r="D98" s="83" t="s">
        <v>518</v>
      </c>
      <c r="E98" s="84" t="s">
        <v>786</v>
      </c>
      <c r="F98" s="83" t="s">
        <v>851</v>
      </c>
      <c r="G98" s="85">
        <v>5</v>
      </c>
      <c r="H98" s="85" t="s">
        <v>196</v>
      </c>
      <c r="I98" s="85">
        <v>25</v>
      </c>
      <c r="J98" s="85">
        <v>2.5</v>
      </c>
    </row>
    <row r="99" spans="4:10">
      <c r="D99" s="91"/>
      <c r="E99" s="92"/>
      <c r="F99" s="91"/>
      <c r="G99" s="93">
        <v>10</v>
      </c>
      <c r="H99" s="93" t="s">
        <v>105</v>
      </c>
      <c r="I99" s="93">
        <v>50</v>
      </c>
      <c r="J99" s="93">
        <v>5</v>
      </c>
    </row>
    <row r="100" spans="4:10">
      <c r="D100" s="91"/>
      <c r="E100" s="92"/>
      <c r="F100" s="91"/>
      <c r="G100" s="93">
        <v>25</v>
      </c>
      <c r="H100" s="93" t="s">
        <v>101</v>
      </c>
      <c r="I100" s="93">
        <v>200</v>
      </c>
      <c r="J100" s="93">
        <v>12.5</v>
      </c>
    </row>
    <row r="101" spans="4:10" ht="18.5" thickBot="1">
      <c r="D101" s="86"/>
      <c r="E101" s="87"/>
      <c r="F101" s="86"/>
      <c r="G101" s="88">
        <v>60</v>
      </c>
      <c r="H101" s="88" t="s">
        <v>209</v>
      </c>
      <c r="I101" s="88">
        <v>1000</v>
      </c>
      <c r="J101" s="88">
        <v>30</v>
      </c>
    </row>
    <row r="102" spans="4:10">
      <c r="D102" s="64" t="s">
        <v>519</v>
      </c>
      <c r="E102" s="65" t="s">
        <v>787</v>
      </c>
      <c r="F102" s="64" t="s">
        <v>852</v>
      </c>
      <c r="G102" s="66">
        <v>5</v>
      </c>
      <c r="H102" s="66" t="s">
        <v>196</v>
      </c>
      <c r="I102" s="66">
        <v>25</v>
      </c>
      <c r="J102" s="66">
        <v>2.5</v>
      </c>
    </row>
    <row r="103" spans="4:10">
      <c r="D103" s="64"/>
      <c r="E103" s="82"/>
      <c r="F103" s="269"/>
      <c r="G103" s="66">
        <v>10</v>
      </c>
      <c r="H103" s="66" t="s">
        <v>105</v>
      </c>
      <c r="I103" s="66">
        <v>50</v>
      </c>
      <c r="J103" s="66">
        <v>5</v>
      </c>
    </row>
    <row r="104" spans="4:10">
      <c r="D104" s="64"/>
      <c r="E104" s="82"/>
      <c r="F104" s="269"/>
      <c r="G104" s="66">
        <v>25</v>
      </c>
      <c r="H104" s="66" t="s">
        <v>101</v>
      </c>
      <c r="I104" s="66">
        <v>200</v>
      </c>
      <c r="J104" s="66">
        <v>12.5</v>
      </c>
    </row>
    <row r="105" spans="4:10" ht="18.5" thickBot="1">
      <c r="D105" s="75"/>
      <c r="E105" s="76"/>
      <c r="F105" s="270"/>
      <c r="G105" s="77">
        <v>60</v>
      </c>
      <c r="H105" s="77" t="s">
        <v>209</v>
      </c>
      <c r="I105" s="77">
        <v>1000</v>
      </c>
      <c r="J105" s="77">
        <v>30</v>
      </c>
    </row>
    <row r="106" spans="4:10" ht="18.5" thickBot="1">
      <c r="D106" s="370" t="s">
        <v>127</v>
      </c>
      <c r="E106" s="371"/>
      <c r="F106" s="371"/>
      <c r="G106" s="371"/>
      <c r="H106" s="371"/>
      <c r="I106" s="371"/>
      <c r="J106" s="372"/>
    </row>
    <row r="107" spans="4:10">
      <c r="D107" s="111" t="s">
        <v>520</v>
      </c>
      <c r="E107" s="175" t="s">
        <v>788</v>
      </c>
      <c r="F107" s="111" t="s">
        <v>853</v>
      </c>
      <c r="G107" s="94">
        <v>10</v>
      </c>
      <c r="H107" s="94" t="s">
        <v>105</v>
      </c>
      <c r="I107" s="94">
        <v>50</v>
      </c>
      <c r="J107" s="94">
        <v>5</v>
      </c>
    </row>
    <row r="108" spans="4:10">
      <c r="D108" s="64"/>
      <c r="E108" s="82"/>
      <c r="F108" s="64"/>
      <c r="G108" s="66">
        <v>20</v>
      </c>
      <c r="H108" s="66" t="s">
        <v>101</v>
      </c>
      <c r="I108" s="66">
        <v>200</v>
      </c>
      <c r="J108" s="66">
        <v>10</v>
      </c>
    </row>
    <row r="109" spans="4:10" ht="18.5" thickBot="1">
      <c r="D109" s="75"/>
      <c r="E109" s="76"/>
      <c r="F109" s="75"/>
      <c r="G109" s="77">
        <v>60</v>
      </c>
      <c r="H109" s="77" t="s">
        <v>209</v>
      </c>
      <c r="I109" s="77">
        <v>1000</v>
      </c>
      <c r="J109" s="77">
        <v>30</v>
      </c>
    </row>
    <row r="110" spans="4:10">
      <c r="D110" s="83" t="s">
        <v>521</v>
      </c>
      <c r="E110" s="84" t="s">
        <v>789</v>
      </c>
      <c r="F110" s="83" t="s">
        <v>854</v>
      </c>
      <c r="G110" s="85">
        <v>10</v>
      </c>
      <c r="H110" s="85" t="s">
        <v>105</v>
      </c>
      <c r="I110" s="85">
        <v>50</v>
      </c>
      <c r="J110" s="85">
        <v>5</v>
      </c>
    </row>
    <row r="111" spans="4:10">
      <c r="D111" s="91"/>
      <c r="E111" s="92"/>
      <c r="F111" s="91"/>
      <c r="G111" s="93">
        <v>20</v>
      </c>
      <c r="H111" s="93" t="s">
        <v>101</v>
      </c>
      <c r="I111" s="93">
        <v>200</v>
      </c>
      <c r="J111" s="93">
        <v>10</v>
      </c>
    </row>
    <row r="112" spans="4:10" ht="18.5" thickBot="1">
      <c r="D112" s="86"/>
      <c r="E112" s="87"/>
      <c r="F112" s="86"/>
      <c r="G112" s="88">
        <v>60</v>
      </c>
      <c r="H112" s="88" t="s">
        <v>209</v>
      </c>
      <c r="I112" s="88">
        <v>1000</v>
      </c>
      <c r="J112" s="88">
        <v>30</v>
      </c>
    </row>
    <row r="113" spans="4:10">
      <c r="D113" s="111" t="s">
        <v>522</v>
      </c>
      <c r="E113" s="65" t="s">
        <v>790</v>
      </c>
      <c r="F113" s="111" t="s">
        <v>855</v>
      </c>
      <c r="G113" s="94">
        <v>10</v>
      </c>
      <c r="H113" s="94" t="s">
        <v>105</v>
      </c>
      <c r="I113" s="94">
        <v>50</v>
      </c>
      <c r="J113" s="94">
        <v>5</v>
      </c>
    </row>
    <row r="114" spans="4:10">
      <c r="D114" s="64"/>
      <c r="E114" s="82"/>
      <c r="F114" s="64"/>
      <c r="G114" s="66">
        <v>20</v>
      </c>
      <c r="H114" s="66" t="s">
        <v>101</v>
      </c>
      <c r="I114" s="66">
        <v>200</v>
      </c>
      <c r="J114" s="66">
        <v>10</v>
      </c>
    </row>
    <row r="115" spans="4:10" ht="18.5" thickBot="1">
      <c r="D115" s="75"/>
      <c r="E115" s="76"/>
      <c r="F115" s="75"/>
      <c r="G115" s="77">
        <v>60</v>
      </c>
      <c r="H115" s="77" t="s">
        <v>209</v>
      </c>
      <c r="I115" s="77">
        <v>1000</v>
      </c>
      <c r="J115" s="77">
        <v>30</v>
      </c>
    </row>
    <row r="116" spans="4:10">
      <c r="D116" s="83" t="s">
        <v>523</v>
      </c>
      <c r="E116" s="84" t="s">
        <v>791</v>
      </c>
      <c r="F116" s="83" t="s">
        <v>856</v>
      </c>
      <c r="G116" s="85">
        <v>10</v>
      </c>
      <c r="H116" s="85" t="s">
        <v>105</v>
      </c>
      <c r="I116" s="85">
        <v>50</v>
      </c>
      <c r="J116" s="85">
        <v>5</v>
      </c>
    </row>
    <row r="117" spans="4:10">
      <c r="D117" s="91"/>
      <c r="E117" s="92"/>
      <c r="F117" s="91"/>
      <c r="G117" s="93">
        <v>20</v>
      </c>
      <c r="H117" s="93" t="s">
        <v>101</v>
      </c>
      <c r="I117" s="93">
        <v>200</v>
      </c>
      <c r="J117" s="93">
        <v>10</v>
      </c>
    </row>
    <row r="118" spans="4:10" ht="18.5" thickBot="1">
      <c r="D118" s="86"/>
      <c r="E118" s="87"/>
      <c r="F118" s="86"/>
      <c r="G118" s="88">
        <v>60</v>
      </c>
      <c r="H118" s="88" t="s">
        <v>209</v>
      </c>
      <c r="I118" s="88">
        <v>1000</v>
      </c>
      <c r="J118" s="88">
        <v>30</v>
      </c>
    </row>
    <row r="119" spans="4:10">
      <c r="D119" s="111" t="s">
        <v>524</v>
      </c>
      <c r="E119" s="65" t="s">
        <v>792</v>
      </c>
      <c r="F119" s="111" t="s">
        <v>857</v>
      </c>
      <c r="G119" s="94">
        <v>10</v>
      </c>
      <c r="H119" s="94" t="s">
        <v>105</v>
      </c>
      <c r="I119" s="94">
        <v>50</v>
      </c>
      <c r="J119" s="94">
        <v>5</v>
      </c>
    </row>
    <row r="120" spans="4:10">
      <c r="D120" s="64"/>
      <c r="E120" s="82"/>
      <c r="F120" s="64"/>
      <c r="G120" s="66">
        <v>20</v>
      </c>
      <c r="H120" s="66" t="s">
        <v>101</v>
      </c>
      <c r="I120" s="66">
        <v>200</v>
      </c>
      <c r="J120" s="66">
        <v>10</v>
      </c>
    </row>
    <row r="121" spans="4:10" ht="18.5" thickBot="1">
      <c r="D121" s="75"/>
      <c r="E121" s="76"/>
      <c r="F121" s="75"/>
      <c r="G121" s="77">
        <v>60</v>
      </c>
      <c r="H121" s="77" t="s">
        <v>209</v>
      </c>
      <c r="I121" s="77">
        <v>1000</v>
      </c>
      <c r="J121" s="77">
        <v>30</v>
      </c>
    </row>
    <row r="122" spans="4:10">
      <c r="D122" s="83" t="s">
        <v>525</v>
      </c>
      <c r="E122" s="84" t="s">
        <v>793</v>
      </c>
      <c r="F122" s="83" t="s">
        <v>858</v>
      </c>
      <c r="G122" s="85">
        <v>10</v>
      </c>
      <c r="H122" s="85" t="s">
        <v>105</v>
      </c>
      <c r="I122" s="85">
        <v>50</v>
      </c>
      <c r="J122" s="85">
        <v>5</v>
      </c>
    </row>
    <row r="123" spans="4:10">
      <c r="D123" s="91"/>
      <c r="E123" s="92"/>
      <c r="F123" s="91"/>
      <c r="G123" s="93">
        <v>20</v>
      </c>
      <c r="H123" s="93" t="s">
        <v>101</v>
      </c>
      <c r="I123" s="93">
        <v>200</v>
      </c>
      <c r="J123" s="93">
        <v>10</v>
      </c>
    </row>
    <row r="124" spans="4:10" ht="18.5" thickBot="1">
      <c r="D124" s="86"/>
      <c r="E124" s="87"/>
      <c r="F124" s="86"/>
      <c r="G124" s="88">
        <v>60</v>
      </c>
      <c r="H124" s="88" t="s">
        <v>209</v>
      </c>
      <c r="I124" s="88">
        <v>1000</v>
      </c>
      <c r="J124" s="88">
        <v>30</v>
      </c>
    </row>
    <row r="125" spans="4:10">
      <c r="D125" s="111" t="s">
        <v>526</v>
      </c>
      <c r="E125" s="65" t="s">
        <v>794</v>
      </c>
      <c r="F125" s="111" t="s">
        <v>859</v>
      </c>
      <c r="G125" s="94">
        <v>10</v>
      </c>
      <c r="H125" s="94" t="s">
        <v>105</v>
      </c>
      <c r="I125" s="94">
        <v>50</v>
      </c>
      <c r="J125" s="94">
        <v>5</v>
      </c>
    </row>
    <row r="126" spans="4:10">
      <c r="D126" s="64"/>
      <c r="E126" s="82"/>
      <c r="F126" s="64"/>
      <c r="G126" s="66">
        <v>20</v>
      </c>
      <c r="H126" s="66" t="s">
        <v>101</v>
      </c>
      <c r="I126" s="66">
        <v>200</v>
      </c>
      <c r="J126" s="66">
        <v>10</v>
      </c>
    </row>
    <row r="127" spans="4:10" ht="18.5" thickBot="1">
      <c r="D127" s="75"/>
      <c r="E127" s="76"/>
      <c r="F127" s="75"/>
      <c r="G127" s="77">
        <v>60</v>
      </c>
      <c r="H127" s="77" t="s">
        <v>209</v>
      </c>
      <c r="I127" s="77">
        <v>1000</v>
      </c>
      <c r="J127" s="77">
        <v>30</v>
      </c>
    </row>
    <row r="128" spans="4:10">
      <c r="D128" s="83" t="s">
        <v>527</v>
      </c>
      <c r="E128" s="84" t="s">
        <v>795</v>
      </c>
      <c r="F128" s="83" t="s">
        <v>860</v>
      </c>
      <c r="G128" s="85">
        <v>10</v>
      </c>
      <c r="H128" s="85" t="s">
        <v>105</v>
      </c>
      <c r="I128" s="85">
        <v>50</v>
      </c>
      <c r="J128" s="85">
        <v>5</v>
      </c>
    </row>
    <row r="129" spans="4:10">
      <c r="D129" s="91"/>
      <c r="E129" s="92"/>
      <c r="F129" s="91"/>
      <c r="G129" s="93">
        <v>20</v>
      </c>
      <c r="H129" s="93" t="s">
        <v>101</v>
      </c>
      <c r="I129" s="93">
        <v>200</v>
      </c>
      <c r="J129" s="93">
        <v>10</v>
      </c>
    </row>
    <row r="130" spans="4:10" ht="18.5" thickBot="1">
      <c r="D130" s="86"/>
      <c r="E130" s="87"/>
      <c r="F130" s="86"/>
      <c r="G130" s="88">
        <v>60</v>
      </c>
      <c r="H130" s="88" t="s">
        <v>209</v>
      </c>
      <c r="I130" s="88">
        <v>1000</v>
      </c>
      <c r="J130" s="88">
        <v>30</v>
      </c>
    </row>
    <row r="131" spans="4:10">
      <c r="D131" s="111" t="s">
        <v>528</v>
      </c>
      <c r="E131" s="65" t="s">
        <v>796</v>
      </c>
      <c r="F131" s="111" t="s">
        <v>861</v>
      </c>
      <c r="G131" s="94">
        <v>10</v>
      </c>
      <c r="H131" s="94" t="s">
        <v>105</v>
      </c>
      <c r="I131" s="94">
        <v>50</v>
      </c>
      <c r="J131" s="94">
        <v>5</v>
      </c>
    </row>
    <row r="132" spans="4:10">
      <c r="D132" s="64"/>
      <c r="E132" s="82"/>
      <c r="F132" s="269"/>
      <c r="G132" s="66">
        <v>20</v>
      </c>
      <c r="H132" s="66" t="s">
        <v>101</v>
      </c>
      <c r="I132" s="66">
        <v>200</v>
      </c>
      <c r="J132" s="66">
        <v>10</v>
      </c>
    </row>
    <row r="133" spans="4:10" ht="18.5" thickBot="1">
      <c r="D133" s="75"/>
      <c r="E133" s="76"/>
      <c r="F133" s="270"/>
      <c r="G133" s="77">
        <v>60</v>
      </c>
      <c r="H133" s="77" t="s">
        <v>209</v>
      </c>
      <c r="I133" s="77">
        <v>1000</v>
      </c>
      <c r="J133" s="77">
        <v>30</v>
      </c>
    </row>
    <row r="134" spans="4:10" ht="18.5" thickBot="1">
      <c r="D134" s="370" t="s">
        <v>131</v>
      </c>
      <c r="E134" s="371"/>
      <c r="F134" s="371"/>
      <c r="G134" s="371"/>
      <c r="H134" s="371"/>
      <c r="I134" s="371"/>
      <c r="J134" s="372"/>
    </row>
    <row r="135" spans="4:10">
      <c r="D135" s="83" t="s">
        <v>529</v>
      </c>
      <c r="E135" s="84" t="s">
        <v>797</v>
      </c>
      <c r="F135" s="83" t="s">
        <v>867</v>
      </c>
      <c r="G135" s="85">
        <v>10</v>
      </c>
      <c r="H135" s="85" t="s">
        <v>105</v>
      </c>
      <c r="I135" s="85">
        <v>50</v>
      </c>
      <c r="J135" s="85">
        <v>5</v>
      </c>
    </row>
    <row r="136" spans="4:10">
      <c r="D136" s="91"/>
      <c r="E136" s="92"/>
      <c r="F136" s="91"/>
      <c r="G136" s="93">
        <v>20</v>
      </c>
      <c r="H136" s="93" t="s">
        <v>101</v>
      </c>
      <c r="I136" s="93">
        <v>200</v>
      </c>
      <c r="J136" s="93">
        <v>10</v>
      </c>
    </row>
    <row r="137" spans="4:10" ht="18.5" thickBot="1">
      <c r="D137" s="86"/>
      <c r="E137" s="87"/>
      <c r="F137" s="86"/>
      <c r="G137" s="88">
        <v>60</v>
      </c>
      <c r="H137" s="88" t="s">
        <v>209</v>
      </c>
      <c r="I137" s="88">
        <v>1000</v>
      </c>
      <c r="J137" s="88">
        <v>30</v>
      </c>
    </row>
    <row r="138" spans="4:10">
      <c r="D138" s="111" t="s">
        <v>530</v>
      </c>
      <c r="E138" s="65" t="s">
        <v>798</v>
      </c>
      <c r="F138" s="111" t="s">
        <v>862</v>
      </c>
      <c r="G138" s="94">
        <v>10</v>
      </c>
      <c r="H138" s="94" t="s">
        <v>105</v>
      </c>
      <c r="I138" s="94">
        <v>50</v>
      </c>
      <c r="J138" s="94">
        <v>5</v>
      </c>
    </row>
    <row r="139" spans="4:10">
      <c r="D139" s="64"/>
      <c r="E139" s="82"/>
      <c r="F139" s="64"/>
      <c r="G139" s="66">
        <v>20</v>
      </c>
      <c r="H139" s="66" t="s">
        <v>101</v>
      </c>
      <c r="I139" s="66">
        <v>200</v>
      </c>
      <c r="J139" s="66">
        <v>10</v>
      </c>
    </row>
    <row r="140" spans="4:10" ht="18.5" thickBot="1">
      <c r="D140" s="75"/>
      <c r="E140" s="76"/>
      <c r="F140" s="75"/>
      <c r="G140" s="77">
        <v>60</v>
      </c>
      <c r="H140" s="77" t="s">
        <v>209</v>
      </c>
      <c r="I140" s="77">
        <v>1000</v>
      </c>
      <c r="J140" s="77">
        <v>30</v>
      </c>
    </row>
    <row r="141" spans="4:10">
      <c r="D141" s="83" t="s">
        <v>531</v>
      </c>
      <c r="E141" s="84" t="s">
        <v>799</v>
      </c>
      <c r="F141" s="83" t="s">
        <v>863</v>
      </c>
      <c r="G141" s="85">
        <v>10</v>
      </c>
      <c r="H141" s="85" t="s">
        <v>105</v>
      </c>
      <c r="I141" s="85">
        <v>50</v>
      </c>
      <c r="J141" s="85">
        <v>5</v>
      </c>
    </row>
    <row r="142" spans="4:10">
      <c r="D142" s="91"/>
      <c r="E142" s="92"/>
      <c r="F142" s="91"/>
      <c r="G142" s="93">
        <v>20</v>
      </c>
      <c r="H142" s="93" t="s">
        <v>101</v>
      </c>
      <c r="I142" s="93">
        <v>200</v>
      </c>
      <c r="J142" s="93">
        <v>10</v>
      </c>
    </row>
    <row r="143" spans="4:10" ht="18.5" thickBot="1">
      <c r="D143" s="86"/>
      <c r="E143" s="87"/>
      <c r="F143" s="86"/>
      <c r="G143" s="88">
        <v>60</v>
      </c>
      <c r="H143" s="88" t="s">
        <v>209</v>
      </c>
      <c r="I143" s="88">
        <v>1000</v>
      </c>
      <c r="J143" s="88">
        <v>30</v>
      </c>
    </row>
    <row r="144" spans="4:10">
      <c r="D144" s="111" t="s">
        <v>532</v>
      </c>
      <c r="E144" s="65" t="s">
        <v>800</v>
      </c>
      <c r="F144" s="111" t="s">
        <v>864</v>
      </c>
      <c r="G144" s="94">
        <v>10</v>
      </c>
      <c r="H144" s="94" t="s">
        <v>105</v>
      </c>
      <c r="I144" s="94">
        <v>50</v>
      </c>
      <c r="J144" s="94">
        <v>5</v>
      </c>
    </row>
    <row r="145" spans="4:10">
      <c r="D145" s="64"/>
      <c r="E145" s="82"/>
      <c r="F145" s="64"/>
      <c r="G145" s="66">
        <v>20</v>
      </c>
      <c r="H145" s="66" t="s">
        <v>101</v>
      </c>
      <c r="I145" s="66">
        <v>200</v>
      </c>
      <c r="J145" s="66">
        <v>10</v>
      </c>
    </row>
    <row r="146" spans="4:10" ht="18.5" thickBot="1">
      <c r="D146" s="75"/>
      <c r="E146" s="76"/>
      <c r="F146" s="75"/>
      <c r="G146" s="77">
        <v>60</v>
      </c>
      <c r="H146" s="77" t="s">
        <v>209</v>
      </c>
      <c r="I146" s="77">
        <v>1000</v>
      </c>
      <c r="J146" s="77">
        <v>30</v>
      </c>
    </row>
    <row r="147" spans="4:10">
      <c r="D147" s="83" t="s">
        <v>533</v>
      </c>
      <c r="E147" s="84" t="s">
        <v>801</v>
      </c>
      <c r="F147" s="83" t="s">
        <v>865</v>
      </c>
      <c r="G147" s="85">
        <v>10</v>
      </c>
      <c r="H147" s="85" t="s">
        <v>105</v>
      </c>
      <c r="I147" s="85">
        <v>50</v>
      </c>
      <c r="J147" s="85">
        <v>5</v>
      </c>
    </row>
    <row r="148" spans="4:10">
      <c r="D148" s="91"/>
      <c r="E148" s="92"/>
      <c r="F148" s="91"/>
      <c r="G148" s="93">
        <v>20</v>
      </c>
      <c r="H148" s="93" t="s">
        <v>101</v>
      </c>
      <c r="I148" s="93">
        <v>200</v>
      </c>
      <c r="J148" s="93">
        <v>10</v>
      </c>
    </row>
    <row r="149" spans="4:10" ht="18.5" thickBot="1">
      <c r="D149" s="86"/>
      <c r="E149" s="87"/>
      <c r="F149" s="86"/>
      <c r="G149" s="88">
        <v>60</v>
      </c>
      <c r="H149" s="88" t="s">
        <v>209</v>
      </c>
      <c r="I149" s="88">
        <v>1000</v>
      </c>
      <c r="J149" s="88">
        <v>30</v>
      </c>
    </row>
    <row r="150" spans="4:10">
      <c r="D150" s="111" t="s">
        <v>534</v>
      </c>
      <c r="E150" s="65" t="s">
        <v>802</v>
      </c>
      <c r="F150" s="111" t="s">
        <v>866</v>
      </c>
      <c r="G150" s="94">
        <v>10</v>
      </c>
      <c r="H150" s="94" t="s">
        <v>105</v>
      </c>
      <c r="I150" s="94">
        <v>50</v>
      </c>
      <c r="J150" s="94">
        <v>5</v>
      </c>
    </row>
    <row r="151" spans="4:10">
      <c r="D151" s="64"/>
      <c r="E151" s="82"/>
      <c r="F151" s="269"/>
      <c r="G151" s="66">
        <v>20</v>
      </c>
      <c r="H151" s="66" t="s">
        <v>101</v>
      </c>
      <c r="I151" s="66">
        <v>200</v>
      </c>
      <c r="J151" s="66">
        <v>10</v>
      </c>
    </row>
    <row r="152" spans="4:10" ht="18.5" thickBot="1">
      <c r="D152" s="75"/>
      <c r="E152" s="76"/>
      <c r="F152" s="270"/>
      <c r="G152" s="77">
        <v>60</v>
      </c>
      <c r="H152" s="77" t="s">
        <v>209</v>
      </c>
      <c r="I152" s="77">
        <v>1000</v>
      </c>
      <c r="J152" s="77">
        <v>30</v>
      </c>
    </row>
    <row r="153" spans="4:10" ht="18.5" thickBot="1">
      <c r="D153" s="370" t="s">
        <v>133</v>
      </c>
      <c r="E153" s="371"/>
      <c r="F153" s="371"/>
      <c r="G153" s="371"/>
      <c r="H153" s="371"/>
      <c r="I153" s="371"/>
      <c r="J153" s="372"/>
    </row>
    <row r="154" spans="4:10">
      <c r="D154" s="83" t="s">
        <v>535</v>
      </c>
      <c r="E154" s="84" t="s">
        <v>803</v>
      </c>
      <c r="F154" s="83" t="s">
        <v>868</v>
      </c>
      <c r="G154" s="85">
        <v>5</v>
      </c>
      <c r="H154" s="85" t="s">
        <v>105</v>
      </c>
      <c r="I154" s="85">
        <v>50</v>
      </c>
      <c r="J154" s="85">
        <v>2.5</v>
      </c>
    </row>
    <row r="155" spans="4:10">
      <c r="D155" s="91"/>
      <c r="E155" s="92"/>
      <c r="F155" s="91"/>
      <c r="G155" s="93">
        <v>20</v>
      </c>
      <c r="H155" s="93" t="s">
        <v>101</v>
      </c>
      <c r="I155" s="93">
        <v>200</v>
      </c>
      <c r="J155" s="93">
        <v>10</v>
      </c>
    </row>
    <row r="156" spans="4:10" ht="18.5" thickBot="1">
      <c r="D156" s="86"/>
      <c r="E156" s="87"/>
      <c r="F156" s="86"/>
      <c r="G156" s="88">
        <v>50</v>
      </c>
      <c r="H156" s="88" t="s">
        <v>209</v>
      </c>
      <c r="I156" s="88">
        <v>1000</v>
      </c>
      <c r="J156" s="88">
        <v>25</v>
      </c>
    </row>
    <row r="157" spans="4:10">
      <c r="D157" s="111" t="s">
        <v>536</v>
      </c>
      <c r="E157" s="65" t="s">
        <v>804</v>
      </c>
      <c r="F157" s="111" t="s">
        <v>869</v>
      </c>
      <c r="G157" s="94">
        <v>20</v>
      </c>
      <c r="H157" s="94" t="s">
        <v>101</v>
      </c>
      <c r="I157" s="94">
        <v>200</v>
      </c>
      <c r="J157" s="94">
        <v>10</v>
      </c>
    </row>
    <row r="158" spans="4:10" ht="18.5" thickBot="1">
      <c r="D158" s="75"/>
      <c r="E158" s="76"/>
      <c r="F158" s="75"/>
      <c r="G158" s="77">
        <v>50</v>
      </c>
      <c r="H158" s="77" t="s">
        <v>209</v>
      </c>
      <c r="I158" s="77">
        <v>1000</v>
      </c>
      <c r="J158" s="77">
        <v>25</v>
      </c>
    </row>
    <row r="159" spans="4:10">
      <c r="D159" s="83" t="s">
        <v>537</v>
      </c>
      <c r="E159" s="84" t="s">
        <v>805</v>
      </c>
      <c r="F159" s="83" t="s">
        <v>870</v>
      </c>
      <c r="G159" s="85">
        <v>5</v>
      </c>
      <c r="H159" s="85" t="s">
        <v>105</v>
      </c>
      <c r="I159" s="85">
        <v>50</v>
      </c>
      <c r="J159" s="85">
        <v>2.5</v>
      </c>
    </row>
    <row r="160" spans="4:10">
      <c r="D160" s="91"/>
      <c r="E160" s="92"/>
      <c r="F160" s="91"/>
      <c r="G160" s="93">
        <v>20</v>
      </c>
      <c r="H160" s="93" t="s">
        <v>101</v>
      </c>
      <c r="I160" s="93">
        <v>200</v>
      </c>
      <c r="J160" s="93">
        <v>10</v>
      </c>
    </row>
    <row r="161" spans="4:10" ht="18.5" thickBot="1">
      <c r="D161" s="86"/>
      <c r="E161" s="87"/>
      <c r="F161" s="86"/>
      <c r="G161" s="88">
        <v>50</v>
      </c>
      <c r="H161" s="88" t="s">
        <v>209</v>
      </c>
      <c r="I161" s="88">
        <v>1000</v>
      </c>
      <c r="J161" s="88">
        <v>25</v>
      </c>
    </row>
    <row r="162" spans="4:10">
      <c r="D162" s="111" t="s">
        <v>538</v>
      </c>
      <c r="E162" s="65" t="s">
        <v>806</v>
      </c>
      <c r="F162" s="111" t="s">
        <v>871</v>
      </c>
      <c r="G162" s="94">
        <v>5</v>
      </c>
      <c r="H162" s="94" t="s">
        <v>105</v>
      </c>
      <c r="I162" s="94">
        <v>50</v>
      </c>
      <c r="J162" s="94">
        <v>2.5</v>
      </c>
    </row>
    <row r="163" spans="4:10">
      <c r="D163" s="64"/>
      <c r="E163" s="82"/>
      <c r="F163" s="64"/>
      <c r="G163" s="66">
        <v>20</v>
      </c>
      <c r="H163" s="66" t="s">
        <v>101</v>
      </c>
      <c r="I163" s="66">
        <v>200</v>
      </c>
      <c r="J163" s="66">
        <v>10</v>
      </c>
    </row>
    <row r="164" spans="4:10" ht="18.5" thickBot="1">
      <c r="D164" s="75"/>
      <c r="E164" s="76"/>
      <c r="F164" s="75"/>
      <c r="G164" s="77">
        <v>50</v>
      </c>
      <c r="H164" s="77" t="s">
        <v>209</v>
      </c>
      <c r="I164" s="77">
        <v>1000</v>
      </c>
      <c r="J164" s="77">
        <v>25</v>
      </c>
    </row>
    <row r="165" spans="4:10">
      <c r="D165" s="83" t="s">
        <v>539</v>
      </c>
      <c r="E165" s="84" t="s">
        <v>807</v>
      </c>
      <c r="F165" s="83" t="s">
        <v>872</v>
      </c>
      <c r="G165" s="85">
        <v>5</v>
      </c>
      <c r="H165" s="85" t="s">
        <v>105</v>
      </c>
      <c r="I165" s="85">
        <v>50</v>
      </c>
      <c r="J165" s="85">
        <v>2.5</v>
      </c>
    </row>
    <row r="166" spans="4:10">
      <c r="D166" s="91"/>
      <c r="E166" s="92"/>
      <c r="F166" s="91"/>
      <c r="G166" s="93">
        <v>15</v>
      </c>
      <c r="H166" s="93" t="s">
        <v>101</v>
      </c>
      <c r="I166" s="93">
        <v>200</v>
      </c>
      <c r="J166" s="93">
        <v>7.5</v>
      </c>
    </row>
    <row r="167" spans="4:10" ht="18.5" thickBot="1">
      <c r="D167" s="86"/>
      <c r="E167" s="87"/>
      <c r="F167" s="86"/>
      <c r="G167" s="88">
        <v>50</v>
      </c>
      <c r="H167" s="88" t="s">
        <v>209</v>
      </c>
      <c r="I167" s="88">
        <v>1000</v>
      </c>
      <c r="J167" s="88">
        <v>25</v>
      </c>
    </row>
    <row r="168" spans="4:10">
      <c r="D168" s="111" t="s">
        <v>540</v>
      </c>
      <c r="E168" s="65" t="s">
        <v>808</v>
      </c>
      <c r="F168" s="111" t="s">
        <v>873</v>
      </c>
      <c r="G168" s="94">
        <v>15</v>
      </c>
      <c r="H168" s="94" t="s">
        <v>101</v>
      </c>
      <c r="I168" s="94">
        <v>200</v>
      </c>
      <c r="J168" s="94">
        <v>7.5</v>
      </c>
    </row>
    <row r="169" spans="4:10" ht="18.5" thickBot="1">
      <c r="D169" s="75"/>
      <c r="E169" s="76"/>
      <c r="F169" s="75"/>
      <c r="G169" s="77">
        <v>45</v>
      </c>
      <c r="H169" s="77" t="s">
        <v>209</v>
      </c>
      <c r="I169" s="77">
        <v>1000</v>
      </c>
      <c r="J169" s="77">
        <v>22.5</v>
      </c>
    </row>
    <row r="170" spans="4:10">
      <c r="D170" s="83" t="s">
        <v>541</v>
      </c>
      <c r="E170" s="84" t="s">
        <v>809</v>
      </c>
      <c r="F170" s="83" t="s">
        <v>874</v>
      </c>
      <c r="G170" s="85">
        <v>5</v>
      </c>
      <c r="H170" s="85" t="s">
        <v>105</v>
      </c>
      <c r="I170" s="85">
        <v>50</v>
      </c>
      <c r="J170" s="85">
        <v>2.5</v>
      </c>
    </row>
    <row r="171" spans="4:10">
      <c r="D171" s="91"/>
      <c r="E171" s="92"/>
      <c r="F171" s="91"/>
      <c r="G171" s="93">
        <v>20</v>
      </c>
      <c r="H171" s="93" t="s">
        <v>101</v>
      </c>
      <c r="I171" s="93">
        <v>200</v>
      </c>
      <c r="J171" s="93">
        <v>10</v>
      </c>
    </row>
    <row r="172" spans="4:10" ht="18.5" thickBot="1">
      <c r="D172" s="86"/>
      <c r="E172" s="87"/>
      <c r="F172" s="86"/>
      <c r="G172" s="88">
        <v>50</v>
      </c>
      <c r="H172" s="88" t="s">
        <v>209</v>
      </c>
      <c r="I172" s="88">
        <v>1000</v>
      </c>
      <c r="J172" s="88">
        <v>25</v>
      </c>
    </row>
    <row r="173" spans="4:10">
      <c r="D173" s="111" t="s">
        <v>542</v>
      </c>
      <c r="E173" s="65" t="s">
        <v>810</v>
      </c>
      <c r="F173" s="111" t="s">
        <v>875</v>
      </c>
      <c r="G173" s="94">
        <v>5</v>
      </c>
      <c r="H173" s="94" t="s">
        <v>105</v>
      </c>
      <c r="I173" s="94">
        <v>50</v>
      </c>
      <c r="J173" s="94">
        <v>2.5</v>
      </c>
    </row>
    <row r="174" spans="4:10">
      <c r="D174" s="64"/>
      <c r="E174" s="82"/>
      <c r="F174" s="64"/>
      <c r="G174" s="66">
        <v>20</v>
      </c>
      <c r="H174" s="66" t="s">
        <v>101</v>
      </c>
      <c r="I174" s="66">
        <v>200</v>
      </c>
      <c r="J174" s="66">
        <v>10</v>
      </c>
    </row>
    <row r="175" spans="4:10" ht="18.5" thickBot="1">
      <c r="D175" s="75"/>
      <c r="E175" s="76"/>
      <c r="F175" s="75"/>
      <c r="G175" s="77">
        <v>50</v>
      </c>
      <c r="H175" s="77" t="s">
        <v>209</v>
      </c>
      <c r="I175" s="77">
        <v>1000</v>
      </c>
      <c r="J175" s="77">
        <v>25</v>
      </c>
    </row>
    <row r="176" spans="4:10">
      <c r="D176" s="83" t="s">
        <v>543</v>
      </c>
      <c r="E176" s="84" t="s">
        <v>811</v>
      </c>
      <c r="F176" s="83" t="s">
        <v>876</v>
      </c>
      <c r="G176" s="85">
        <v>5</v>
      </c>
      <c r="H176" s="85" t="s">
        <v>105</v>
      </c>
      <c r="I176" s="85">
        <v>50</v>
      </c>
      <c r="J176" s="85">
        <v>2.5</v>
      </c>
    </row>
    <row r="177" spans="4:10">
      <c r="D177" s="91"/>
      <c r="E177" s="92"/>
      <c r="F177" s="91"/>
      <c r="G177" s="93">
        <v>20</v>
      </c>
      <c r="H177" s="93" t="s">
        <v>101</v>
      </c>
      <c r="I177" s="93">
        <v>200</v>
      </c>
      <c r="J177" s="93">
        <v>10</v>
      </c>
    </row>
    <row r="178" spans="4:10" ht="18.5" thickBot="1">
      <c r="D178" s="86"/>
      <c r="E178" s="87"/>
      <c r="F178" s="86"/>
      <c r="G178" s="88">
        <v>50</v>
      </c>
      <c r="H178" s="88" t="s">
        <v>209</v>
      </c>
      <c r="I178" s="88">
        <v>1000</v>
      </c>
      <c r="J178" s="88">
        <v>25</v>
      </c>
    </row>
    <row r="179" spans="4:10">
      <c r="D179" s="111" t="s">
        <v>544</v>
      </c>
      <c r="E179" s="65" t="s">
        <v>812</v>
      </c>
      <c r="F179" s="111" t="s">
        <v>877</v>
      </c>
      <c r="G179" s="94">
        <v>5</v>
      </c>
      <c r="H179" s="94" t="s">
        <v>105</v>
      </c>
      <c r="I179" s="94">
        <v>50</v>
      </c>
      <c r="J179" s="94">
        <v>2.5</v>
      </c>
    </row>
    <row r="180" spans="4:10">
      <c r="D180" s="64"/>
      <c r="E180" s="82"/>
      <c r="F180" s="64"/>
      <c r="G180" s="66">
        <v>20</v>
      </c>
      <c r="H180" s="66" t="s">
        <v>101</v>
      </c>
      <c r="I180" s="66">
        <v>200</v>
      </c>
      <c r="J180" s="66">
        <v>10</v>
      </c>
    </row>
    <row r="181" spans="4:10" ht="18.5" thickBot="1">
      <c r="D181" s="75"/>
      <c r="E181" s="76"/>
      <c r="F181" s="75"/>
      <c r="G181" s="77">
        <v>50</v>
      </c>
      <c r="H181" s="77" t="s">
        <v>209</v>
      </c>
      <c r="I181" s="77">
        <v>1000</v>
      </c>
      <c r="J181" s="77">
        <v>25</v>
      </c>
    </row>
    <row r="182" spans="4:10">
      <c r="D182" s="83" t="s">
        <v>545</v>
      </c>
      <c r="E182" s="84" t="s">
        <v>813</v>
      </c>
      <c r="F182" s="83" t="s">
        <v>878</v>
      </c>
      <c r="G182" s="85">
        <v>5</v>
      </c>
      <c r="H182" s="85" t="s">
        <v>105</v>
      </c>
      <c r="I182" s="85">
        <v>50</v>
      </c>
      <c r="J182" s="85">
        <v>2.5</v>
      </c>
    </row>
    <row r="183" spans="4:10">
      <c r="D183" s="91"/>
      <c r="E183" s="92"/>
      <c r="F183" s="91"/>
      <c r="G183" s="93">
        <v>20</v>
      </c>
      <c r="H183" s="93" t="s">
        <v>101</v>
      </c>
      <c r="I183" s="93">
        <v>200</v>
      </c>
      <c r="J183" s="93">
        <v>10</v>
      </c>
    </row>
    <row r="184" spans="4:10" ht="18.5" thickBot="1">
      <c r="D184" s="86"/>
      <c r="E184" s="87"/>
      <c r="F184" s="86"/>
      <c r="G184" s="88">
        <v>50</v>
      </c>
      <c r="H184" s="88" t="s">
        <v>209</v>
      </c>
      <c r="I184" s="88">
        <v>1000</v>
      </c>
      <c r="J184" s="88">
        <v>25</v>
      </c>
    </row>
    <row r="185" spans="4:10">
      <c r="D185" s="111" t="s">
        <v>554</v>
      </c>
      <c r="E185" s="65" t="s">
        <v>814</v>
      </c>
      <c r="F185" s="111" t="s">
        <v>879</v>
      </c>
      <c r="G185" s="94">
        <v>5</v>
      </c>
      <c r="H185" s="94" t="s">
        <v>105</v>
      </c>
      <c r="I185" s="94">
        <v>50</v>
      </c>
      <c r="J185" s="94">
        <v>2.5</v>
      </c>
    </row>
    <row r="186" spans="4:10">
      <c r="D186" s="64"/>
      <c r="E186" s="82"/>
      <c r="F186" s="64"/>
      <c r="G186" s="66">
        <v>20</v>
      </c>
      <c r="H186" s="66" t="s">
        <v>101</v>
      </c>
      <c r="I186" s="66">
        <v>200</v>
      </c>
      <c r="J186" s="66">
        <v>10</v>
      </c>
    </row>
    <row r="187" spans="4:10" ht="18.5" thickBot="1">
      <c r="D187" s="75"/>
      <c r="E187" s="76"/>
      <c r="F187" s="75"/>
      <c r="G187" s="77">
        <v>50</v>
      </c>
      <c r="H187" s="77" t="s">
        <v>209</v>
      </c>
      <c r="I187" s="77">
        <v>1000</v>
      </c>
      <c r="J187" s="77">
        <v>25</v>
      </c>
    </row>
    <row r="188" spans="4:10">
      <c r="D188" s="83" t="s">
        <v>553</v>
      </c>
      <c r="E188" s="84" t="s">
        <v>815</v>
      </c>
      <c r="F188" s="83" t="s">
        <v>880</v>
      </c>
      <c r="G188" s="85">
        <v>15</v>
      </c>
      <c r="H188" s="85" t="s">
        <v>101</v>
      </c>
      <c r="I188" s="85">
        <v>200</v>
      </c>
      <c r="J188" s="85">
        <v>7.5</v>
      </c>
    </row>
    <row r="189" spans="4:10" ht="18.5" thickBot="1">
      <c r="D189" s="86"/>
      <c r="E189" s="87"/>
      <c r="F189" s="86"/>
      <c r="G189" s="88">
        <v>45</v>
      </c>
      <c r="H189" s="88" t="s">
        <v>209</v>
      </c>
      <c r="I189" s="88">
        <v>1000</v>
      </c>
      <c r="J189" s="88">
        <v>22.5</v>
      </c>
    </row>
    <row r="190" spans="4:10">
      <c r="D190" s="111" t="s">
        <v>552</v>
      </c>
      <c r="E190" s="65" t="s">
        <v>816</v>
      </c>
      <c r="F190" s="111" t="s">
        <v>881</v>
      </c>
      <c r="G190" s="94">
        <v>5</v>
      </c>
      <c r="H190" s="94" t="s">
        <v>105</v>
      </c>
      <c r="I190" s="94">
        <v>50</v>
      </c>
      <c r="J190" s="94">
        <v>2.5</v>
      </c>
    </row>
    <row r="191" spans="4:10">
      <c r="D191" s="64"/>
      <c r="E191" s="82"/>
      <c r="F191" s="64"/>
      <c r="G191" s="66">
        <v>20</v>
      </c>
      <c r="H191" s="66" t="s">
        <v>101</v>
      </c>
      <c r="I191" s="66">
        <v>200</v>
      </c>
      <c r="J191" s="66">
        <v>10</v>
      </c>
    </row>
    <row r="192" spans="4:10" ht="18.5" thickBot="1">
      <c r="D192" s="75"/>
      <c r="E192" s="76"/>
      <c r="F192" s="75"/>
      <c r="G192" s="77">
        <v>50</v>
      </c>
      <c r="H192" s="77" t="s">
        <v>209</v>
      </c>
      <c r="I192" s="77">
        <v>1000</v>
      </c>
      <c r="J192" s="77">
        <v>25</v>
      </c>
    </row>
    <row r="193" spans="4:10">
      <c r="D193" s="83" t="s">
        <v>551</v>
      </c>
      <c r="E193" s="84" t="s">
        <v>817</v>
      </c>
      <c r="F193" s="83" t="s">
        <v>882</v>
      </c>
      <c r="G193" s="85">
        <v>5</v>
      </c>
      <c r="H193" s="85" t="s">
        <v>105</v>
      </c>
      <c r="I193" s="85">
        <v>50</v>
      </c>
      <c r="J193" s="85">
        <v>2.5</v>
      </c>
    </row>
    <row r="194" spans="4:10">
      <c r="D194" s="91"/>
      <c r="E194" s="92"/>
      <c r="F194" s="91"/>
      <c r="G194" s="93">
        <v>15</v>
      </c>
      <c r="H194" s="93" t="s">
        <v>101</v>
      </c>
      <c r="I194" s="93">
        <v>200</v>
      </c>
      <c r="J194" s="93">
        <v>7.5</v>
      </c>
    </row>
    <row r="195" spans="4:10" ht="18.5" thickBot="1">
      <c r="D195" s="86"/>
      <c r="E195" s="87"/>
      <c r="F195" s="86"/>
      <c r="G195" s="88">
        <v>50</v>
      </c>
      <c r="H195" s="88" t="s">
        <v>209</v>
      </c>
      <c r="I195" s="88">
        <v>1000</v>
      </c>
      <c r="J195" s="88">
        <v>25</v>
      </c>
    </row>
    <row r="196" spans="4:10">
      <c r="D196" s="111" t="s">
        <v>550</v>
      </c>
      <c r="E196" s="65" t="s">
        <v>818</v>
      </c>
      <c r="F196" s="111" t="s">
        <v>883</v>
      </c>
      <c r="G196" s="94">
        <v>5</v>
      </c>
      <c r="H196" s="94" t="s">
        <v>105</v>
      </c>
      <c r="I196" s="94">
        <v>50</v>
      </c>
      <c r="J196" s="94">
        <v>2.5</v>
      </c>
    </row>
    <row r="197" spans="4:10">
      <c r="D197" s="64"/>
      <c r="E197" s="82"/>
      <c r="F197" s="64"/>
      <c r="G197" s="66">
        <v>20</v>
      </c>
      <c r="H197" s="66" t="s">
        <v>101</v>
      </c>
      <c r="I197" s="66">
        <v>200</v>
      </c>
      <c r="J197" s="66">
        <v>10</v>
      </c>
    </row>
    <row r="198" spans="4:10" ht="18.5" thickBot="1">
      <c r="D198" s="75"/>
      <c r="E198" s="76"/>
      <c r="F198" s="75"/>
      <c r="G198" s="77">
        <v>50</v>
      </c>
      <c r="H198" s="77" t="s">
        <v>209</v>
      </c>
      <c r="I198" s="77">
        <v>1000</v>
      </c>
      <c r="J198" s="77">
        <v>25</v>
      </c>
    </row>
    <row r="199" spans="4:10">
      <c r="D199" s="83" t="s">
        <v>549</v>
      </c>
      <c r="E199" s="84" t="s">
        <v>819</v>
      </c>
      <c r="F199" s="83" t="s">
        <v>884</v>
      </c>
      <c r="G199" s="85">
        <v>5</v>
      </c>
      <c r="H199" s="85" t="s">
        <v>105</v>
      </c>
      <c r="I199" s="85">
        <v>50</v>
      </c>
      <c r="J199" s="85">
        <v>2.5</v>
      </c>
    </row>
    <row r="200" spans="4:10">
      <c r="D200" s="91"/>
      <c r="E200" s="92"/>
      <c r="F200" s="91"/>
      <c r="G200" s="93">
        <v>20</v>
      </c>
      <c r="H200" s="93" t="s">
        <v>101</v>
      </c>
      <c r="I200" s="93">
        <v>200</v>
      </c>
      <c r="J200" s="93">
        <v>10</v>
      </c>
    </row>
    <row r="201" spans="4:10" ht="18.5" thickBot="1">
      <c r="D201" s="86"/>
      <c r="E201" s="87"/>
      <c r="F201" s="86"/>
      <c r="G201" s="88">
        <v>50</v>
      </c>
      <c r="H201" s="88" t="s">
        <v>209</v>
      </c>
      <c r="I201" s="88">
        <v>1000</v>
      </c>
      <c r="J201" s="88">
        <v>25</v>
      </c>
    </row>
    <row r="202" spans="4:10">
      <c r="D202" s="111" t="s">
        <v>548</v>
      </c>
      <c r="E202" s="65" t="s">
        <v>820</v>
      </c>
      <c r="F202" s="111" t="s">
        <v>885</v>
      </c>
      <c r="G202" s="94">
        <v>5</v>
      </c>
      <c r="H202" s="94" t="s">
        <v>105</v>
      </c>
      <c r="I202" s="94">
        <v>50</v>
      </c>
      <c r="J202" s="94">
        <v>2.5</v>
      </c>
    </row>
    <row r="203" spans="4:10">
      <c r="D203" s="64"/>
      <c r="E203" s="82"/>
      <c r="F203" s="64"/>
      <c r="G203" s="66">
        <v>20</v>
      </c>
      <c r="H203" s="66" t="s">
        <v>101</v>
      </c>
      <c r="I203" s="66">
        <v>200</v>
      </c>
      <c r="J203" s="66">
        <v>10</v>
      </c>
    </row>
    <row r="204" spans="4:10" ht="18.5" thickBot="1">
      <c r="D204" s="75"/>
      <c r="E204" s="76"/>
      <c r="F204" s="75"/>
      <c r="G204" s="77">
        <v>50</v>
      </c>
      <c r="H204" s="77" t="s">
        <v>209</v>
      </c>
      <c r="I204" s="77">
        <v>1000</v>
      </c>
      <c r="J204" s="77">
        <v>25</v>
      </c>
    </row>
    <row r="205" spans="4:10">
      <c r="D205" s="83" t="s">
        <v>547</v>
      </c>
      <c r="E205" s="84" t="s">
        <v>821</v>
      </c>
      <c r="F205" s="83" t="s">
        <v>886</v>
      </c>
      <c r="G205" s="85">
        <v>5</v>
      </c>
      <c r="H205" s="85" t="s">
        <v>105</v>
      </c>
      <c r="I205" s="85">
        <v>50</v>
      </c>
      <c r="J205" s="85">
        <v>2.5</v>
      </c>
    </row>
    <row r="206" spans="4:10">
      <c r="D206" s="91"/>
      <c r="E206" s="92"/>
      <c r="F206" s="91"/>
      <c r="G206" s="93">
        <v>15</v>
      </c>
      <c r="H206" s="93" t="s">
        <v>101</v>
      </c>
      <c r="I206" s="93">
        <v>200</v>
      </c>
      <c r="J206" s="93">
        <v>7.5</v>
      </c>
    </row>
    <row r="207" spans="4:10" ht="18.5" thickBot="1">
      <c r="D207" s="86"/>
      <c r="E207" s="87"/>
      <c r="F207" s="86"/>
      <c r="G207" s="88">
        <v>50</v>
      </c>
      <c r="H207" s="88" t="s">
        <v>209</v>
      </c>
      <c r="I207" s="88">
        <v>1000</v>
      </c>
      <c r="J207" s="88">
        <v>25</v>
      </c>
    </row>
    <row r="208" spans="4:10">
      <c r="D208" s="111" t="s">
        <v>546</v>
      </c>
      <c r="E208" s="65" t="s">
        <v>822</v>
      </c>
      <c r="F208" s="111" t="s">
        <v>887</v>
      </c>
      <c r="G208" s="94">
        <v>5</v>
      </c>
      <c r="H208" s="94" t="s">
        <v>105</v>
      </c>
      <c r="I208" s="94">
        <v>50</v>
      </c>
      <c r="J208" s="94">
        <v>2.5</v>
      </c>
    </row>
    <row r="209" spans="4:10">
      <c r="D209" s="64"/>
      <c r="E209" s="82"/>
      <c r="F209" s="64"/>
      <c r="G209" s="66">
        <v>15</v>
      </c>
      <c r="H209" s="66" t="s">
        <v>101</v>
      </c>
      <c r="I209" s="66">
        <v>200</v>
      </c>
      <c r="J209" s="66">
        <v>7.5</v>
      </c>
    </row>
    <row r="210" spans="4:10" ht="18.5" thickBot="1">
      <c r="D210" s="75"/>
      <c r="E210" s="76"/>
      <c r="F210" s="75"/>
      <c r="G210" s="77">
        <v>50</v>
      </c>
      <c r="H210" s="77" t="s">
        <v>209</v>
      </c>
      <c r="I210" s="77">
        <v>1000</v>
      </c>
      <c r="J210" s="77">
        <v>25</v>
      </c>
    </row>
    <row r="211" spans="4:10" ht="18.5" thickBot="1">
      <c r="D211" s="370" t="s">
        <v>249</v>
      </c>
      <c r="E211" s="371"/>
      <c r="F211" s="371"/>
      <c r="G211" s="371"/>
      <c r="H211" s="371"/>
      <c r="I211" s="371"/>
      <c r="J211" s="372"/>
    </row>
    <row r="212" spans="4:10">
      <c r="D212" s="83" t="s">
        <v>555</v>
      </c>
      <c r="E212" s="84" t="s">
        <v>583</v>
      </c>
      <c r="F212" s="271" t="s">
        <v>917</v>
      </c>
      <c r="G212" s="85">
        <v>5</v>
      </c>
      <c r="H212" s="85" t="s">
        <v>105</v>
      </c>
      <c r="I212" s="85">
        <v>50</v>
      </c>
      <c r="J212" s="85">
        <v>2.5</v>
      </c>
    </row>
    <row r="213" spans="4:10">
      <c r="D213" s="91"/>
      <c r="E213" s="92"/>
      <c r="F213" s="272"/>
      <c r="G213" s="93">
        <v>25</v>
      </c>
      <c r="H213" s="93" t="s">
        <v>101</v>
      </c>
      <c r="I213" s="93">
        <v>200</v>
      </c>
      <c r="J213" s="93">
        <v>12.5</v>
      </c>
    </row>
    <row r="214" spans="4:10" ht="18.5" thickBot="1">
      <c r="D214" s="86"/>
      <c r="E214" s="87"/>
      <c r="F214" s="273"/>
      <c r="G214" s="88">
        <v>50</v>
      </c>
      <c r="H214" s="88" t="s">
        <v>209</v>
      </c>
      <c r="I214" s="88">
        <v>1000</v>
      </c>
      <c r="J214" s="88">
        <v>25</v>
      </c>
    </row>
    <row r="215" spans="4:10">
      <c r="D215" s="111" t="s">
        <v>556</v>
      </c>
      <c r="E215" s="65" t="s">
        <v>584</v>
      </c>
      <c r="F215" s="274" t="s">
        <v>918</v>
      </c>
      <c r="G215" s="94">
        <v>5</v>
      </c>
      <c r="H215" s="94" t="s">
        <v>105</v>
      </c>
      <c r="I215" s="94">
        <v>50</v>
      </c>
      <c r="J215" s="94">
        <v>2.5</v>
      </c>
    </row>
    <row r="216" spans="4:10">
      <c r="D216" s="64"/>
      <c r="E216" s="82"/>
      <c r="F216" s="269"/>
      <c r="G216" s="66">
        <v>25</v>
      </c>
      <c r="H216" s="66" t="s">
        <v>101</v>
      </c>
      <c r="I216" s="66">
        <v>200</v>
      </c>
      <c r="J216" s="66">
        <v>12.5</v>
      </c>
    </row>
    <row r="217" spans="4:10" ht="18.5" thickBot="1">
      <c r="D217" s="75"/>
      <c r="E217" s="76"/>
      <c r="F217" s="270"/>
      <c r="G217" s="77">
        <v>50</v>
      </c>
      <c r="H217" s="77" t="s">
        <v>209</v>
      </c>
      <c r="I217" s="77">
        <v>1000</v>
      </c>
      <c r="J217" s="77">
        <v>25</v>
      </c>
    </row>
    <row r="218" spans="4:10">
      <c r="D218" s="83" t="s">
        <v>557</v>
      </c>
      <c r="E218" s="84" t="s">
        <v>585</v>
      </c>
      <c r="F218" s="271" t="s">
        <v>919</v>
      </c>
      <c r="G218" s="85">
        <v>5</v>
      </c>
      <c r="H218" s="85" t="s">
        <v>105</v>
      </c>
      <c r="I218" s="85">
        <v>50</v>
      </c>
      <c r="J218" s="85">
        <v>2.5</v>
      </c>
    </row>
    <row r="219" spans="4:10">
      <c r="D219" s="91"/>
      <c r="E219" s="92"/>
      <c r="F219" s="272"/>
      <c r="G219" s="93">
        <v>25</v>
      </c>
      <c r="H219" s="93" t="s">
        <v>101</v>
      </c>
      <c r="I219" s="93">
        <v>200</v>
      </c>
      <c r="J219" s="93">
        <v>12.5</v>
      </c>
    </row>
    <row r="220" spans="4:10" ht="18.5" thickBot="1">
      <c r="D220" s="86"/>
      <c r="E220" s="87"/>
      <c r="F220" s="273"/>
      <c r="G220" s="88">
        <v>50</v>
      </c>
      <c r="H220" s="88" t="s">
        <v>209</v>
      </c>
      <c r="I220" s="88">
        <v>1000</v>
      </c>
      <c r="J220" s="88">
        <v>25</v>
      </c>
    </row>
    <row r="221" spans="4:10">
      <c r="D221" s="111" t="s">
        <v>558</v>
      </c>
      <c r="E221" s="65" t="s">
        <v>586</v>
      </c>
      <c r="F221" s="274" t="s">
        <v>920</v>
      </c>
      <c r="G221" s="94">
        <v>5</v>
      </c>
      <c r="H221" s="94" t="s">
        <v>105</v>
      </c>
      <c r="I221" s="94">
        <v>50</v>
      </c>
      <c r="J221" s="94">
        <v>2.5</v>
      </c>
    </row>
    <row r="222" spans="4:10">
      <c r="D222" s="64"/>
      <c r="E222" s="82"/>
      <c r="F222" s="269"/>
      <c r="G222" s="66">
        <v>25</v>
      </c>
      <c r="H222" s="66" t="s">
        <v>101</v>
      </c>
      <c r="I222" s="66">
        <v>200</v>
      </c>
      <c r="J222" s="66">
        <v>12.5</v>
      </c>
    </row>
    <row r="223" spans="4:10" ht="18.5" thickBot="1">
      <c r="D223" s="75"/>
      <c r="E223" s="76"/>
      <c r="F223" s="270"/>
      <c r="G223" s="77">
        <v>50</v>
      </c>
      <c r="H223" s="77" t="s">
        <v>209</v>
      </c>
      <c r="I223" s="77">
        <v>1000</v>
      </c>
      <c r="J223" s="77">
        <v>25</v>
      </c>
    </row>
    <row r="224" spans="4:10">
      <c r="D224" s="83" t="s">
        <v>559</v>
      </c>
      <c r="E224" s="84" t="s">
        <v>587</v>
      </c>
      <c r="F224" s="271" t="s">
        <v>921</v>
      </c>
      <c r="G224" s="85">
        <v>5</v>
      </c>
      <c r="H224" s="85" t="s">
        <v>105</v>
      </c>
      <c r="I224" s="85">
        <v>50</v>
      </c>
      <c r="J224" s="85">
        <v>2.5</v>
      </c>
    </row>
    <row r="225" spans="4:10">
      <c r="D225" s="91"/>
      <c r="E225" s="92"/>
      <c r="F225" s="272"/>
      <c r="G225" s="93">
        <v>20</v>
      </c>
      <c r="H225" s="93" t="s">
        <v>101</v>
      </c>
      <c r="I225" s="93">
        <v>200</v>
      </c>
      <c r="J225" s="93">
        <v>10</v>
      </c>
    </row>
    <row r="226" spans="4:10" ht="18.5" thickBot="1">
      <c r="D226" s="86"/>
      <c r="E226" s="87"/>
      <c r="F226" s="273"/>
      <c r="G226" s="88">
        <v>40</v>
      </c>
      <c r="H226" s="88" t="s">
        <v>209</v>
      </c>
      <c r="I226" s="88">
        <v>1000</v>
      </c>
      <c r="J226" s="88">
        <v>20</v>
      </c>
    </row>
    <row r="227" spans="4:10">
      <c r="D227" s="111" t="s">
        <v>560</v>
      </c>
      <c r="E227" s="65" t="s">
        <v>588</v>
      </c>
      <c r="F227" s="274" t="s">
        <v>922</v>
      </c>
      <c r="G227" s="94">
        <v>5</v>
      </c>
      <c r="H227" s="94" t="s">
        <v>105</v>
      </c>
      <c r="I227" s="94">
        <v>50</v>
      </c>
      <c r="J227" s="94">
        <v>2.5</v>
      </c>
    </row>
    <row r="228" spans="4:10">
      <c r="D228" s="64"/>
      <c r="E228" s="82"/>
      <c r="F228" s="269"/>
      <c r="G228" s="66">
        <v>20</v>
      </c>
      <c r="H228" s="66" t="s">
        <v>101</v>
      </c>
      <c r="I228" s="66">
        <v>200</v>
      </c>
      <c r="J228" s="66">
        <v>10</v>
      </c>
    </row>
    <row r="229" spans="4:10" ht="18.5" thickBot="1">
      <c r="D229" s="75"/>
      <c r="E229" s="76"/>
      <c r="F229" s="270"/>
      <c r="G229" s="77">
        <v>40</v>
      </c>
      <c r="H229" s="77" t="s">
        <v>209</v>
      </c>
      <c r="I229" s="77">
        <v>1000</v>
      </c>
      <c r="J229" s="77">
        <v>20</v>
      </c>
    </row>
    <row r="230" spans="4:10">
      <c r="D230" s="83" t="s">
        <v>561</v>
      </c>
      <c r="E230" s="84" t="s">
        <v>589</v>
      </c>
      <c r="F230" s="271" t="s">
        <v>923</v>
      </c>
      <c r="G230" s="85">
        <v>5</v>
      </c>
      <c r="H230" s="85" t="s">
        <v>105</v>
      </c>
      <c r="I230" s="85">
        <v>50</v>
      </c>
      <c r="J230" s="85">
        <v>2.5</v>
      </c>
    </row>
    <row r="231" spans="4:10">
      <c r="D231" s="91"/>
      <c r="E231" s="92"/>
      <c r="F231" s="272"/>
      <c r="G231" s="93">
        <v>20</v>
      </c>
      <c r="H231" s="93" t="s">
        <v>101</v>
      </c>
      <c r="I231" s="93">
        <v>200</v>
      </c>
      <c r="J231" s="93">
        <v>10</v>
      </c>
    </row>
    <row r="232" spans="4:10" ht="18.5" thickBot="1">
      <c r="D232" s="86"/>
      <c r="E232" s="87"/>
      <c r="F232" s="273"/>
      <c r="G232" s="88">
        <v>40</v>
      </c>
      <c r="H232" s="88" t="s">
        <v>209</v>
      </c>
      <c r="I232" s="88">
        <v>1000</v>
      </c>
      <c r="J232" s="88">
        <v>20</v>
      </c>
    </row>
    <row r="233" spans="4:10">
      <c r="D233" s="111" t="s">
        <v>562</v>
      </c>
      <c r="E233" s="65" t="s">
        <v>590</v>
      </c>
      <c r="F233" s="274" t="s">
        <v>924</v>
      </c>
      <c r="G233" s="94">
        <v>5</v>
      </c>
      <c r="H233" s="94" t="s">
        <v>105</v>
      </c>
      <c r="I233" s="94">
        <v>50</v>
      </c>
      <c r="J233" s="94">
        <v>2.5</v>
      </c>
    </row>
    <row r="234" spans="4:10">
      <c r="D234" s="64"/>
      <c r="E234" s="82"/>
      <c r="F234" s="269"/>
      <c r="G234" s="66">
        <v>20</v>
      </c>
      <c r="H234" s="66" t="s">
        <v>101</v>
      </c>
      <c r="I234" s="66">
        <v>200</v>
      </c>
      <c r="J234" s="66">
        <v>10</v>
      </c>
    </row>
    <row r="235" spans="4:10" ht="18.5" thickBot="1">
      <c r="D235" s="75"/>
      <c r="E235" s="76"/>
      <c r="F235" s="270"/>
      <c r="G235" s="77">
        <v>40</v>
      </c>
      <c r="H235" s="77" t="s">
        <v>209</v>
      </c>
      <c r="I235" s="77">
        <v>1000</v>
      </c>
      <c r="J235" s="77">
        <v>20</v>
      </c>
    </row>
    <row r="236" spans="4:10">
      <c r="D236" s="83" t="s">
        <v>563</v>
      </c>
      <c r="E236" s="84" t="s">
        <v>591</v>
      </c>
      <c r="F236" s="271" t="s">
        <v>925</v>
      </c>
      <c r="G236" s="85">
        <v>5</v>
      </c>
      <c r="H236" s="85" t="s">
        <v>105</v>
      </c>
      <c r="I236" s="85">
        <v>50</v>
      </c>
      <c r="J236" s="85">
        <v>2.5</v>
      </c>
    </row>
    <row r="237" spans="4:10">
      <c r="D237" s="91"/>
      <c r="E237" s="92"/>
      <c r="F237" s="272"/>
      <c r="G237" s="93">
        <v>20</v>
      </c>
      <c r="H237" s="93" t="s">
        <v>101</v>
      </c>
      <c r="I237" s="93">
        <v>200</v>
      </c>
      <c r="J237" s="93">
        <v>10</v>
      </c>
    </row>
    <row r="238" spans="4:10" ht="18.5" thickBot="1">
      <c r="D238" s="86"/>
      <c r="E238" s="87"/>
      <c r="F238" s="273"/>
      <c r="G238" s="88">
        <v>40</v>
      </c>
      <c r="H238" s="88" t="s">
        <v>209</v>
      </c>
      <c r="I238" s="88">
        <v>1000</v>
      </c>
      <c r="J238" s="88">
        <v>20</v>
      </c>
    </row>
    <row r="239" spans="4:10">
      <c r="D239" s="111" t="s">
        <v>564</v>
      </c>
      <c r="E239" s="65" t="s">
        <v>592</v>
      </c>
      <c r="F239" s="274" t="s">
        <v>926</v>
      </c>
      <c r="G239" s="94">
        <v>5</v>
      </c>
      <c r="H239" s="94" t="s">
        <v>105</v>
      </c>
      <c r="I239" s="94">
        <v>50</v>
      </c>
      <c r="J239" s="94">
        <v>2.5</v>
      </c>
    </row>
    <row r="240" spans="4:10">
      <c r="D240" s="64"/>
      <c r="E240" s="82"/>
      <c r="F240" s="269"/>
      <c r="G240" s="66">
        <v>20</v>
      </c>
      <c r="H240" s="66" t="s">
        <v>101</v>
      </c>
      <c r="I240" s="66">
        <v>200</v>
      </c>
      <c r="J240" s="66">
        <v>10</v>
      </c>
    </row>
    <row r="241" spans="4:10" ht="18.5" thickBot="1">
      <c r="D241" s="75"/>
      <c r="E241" s="76"/>
      <c r="F241" s="270"/>
      <c r="G241" s="77">
        <v>40</v>
      </c>
      <c r="H241" s="77" t="s">
        <v>209</v>
      </c>
      <c r="I241" s="77">
        <v>1000</v>
      </c>
      <c r="J241" s="77">
        <v>20</v>
      </c>
    </row>
    <row r="242" spans="4:10">
      <c r="D242" s="83" t="s">
        <v>565</v>
      </c>
      <c r="E242" s="84" t="s">
        <v>593</v>
      </c>
      <c r="F242" s="271" t="s">
        <v>927</v>
      </c>
      <c r="G242" s="85">
        <v>5</v>
      </c>
      <c r="H242" s="85" t="s">
        <v>105</v>
      </c>
      <c r="I242" s="85">
        <v>50</v>
      </c>
      <c r="J242" s="85">
        <v>2.5</v>
      </c>
    </row>
    <row r="243" spans="4:10">
      <c r="D243" s="91"/>
      <c r="E243" s="92"/>
      <c r="F243" s="272"/>
      <c r="G243" s="93">
        <v>20</v>
      </c>
      <c r="H243" s="93" t="s">
        <v>101</v>
      </c>
      <c r="I243" s="93">
        <v>200</v>
      </c>
      <c r="J243" s="93">
        <v>10</v>
      </c>
    </row>
    <row r="244" spans="4:10" ht="18.5" thickBot="1">
      <c r="D244" s="86"/>
      <c r="E244" s="87"/>
      <c r="F244" s="273"/>
      <c r="G244" s="88">
        <v>40</v>
      </c>
      <c r="H244" s="88" t="s">
        <v>209</v>
      </c>
      <c r="I244" s="88">
        <v>1000</v>
      </c>
      <c r="J244" s="88">
        <v>20</v>
      </c>
    </row>
    <row r="245" spans="4:10">
      <c r="D245" s="111" t="s">
        <v>566</v>
      </c>
      <c r="E245" s="65" t="s">
        <v>594</v>
      </c>
      <c r="F245" s="274" t="s">
        <v>928</v>
      </c>
      <c r="G245" s="94">
        <v>5</v>
      </c>
      <c r="H245" s="94" t="s">
        <v>105</v>
      </c>
      <c r="I245" s="94">
        <v>50</v>
      </c>
      <c r="J245" s="94">
        <v>2.5</v>
      </c>
    </row>
    <row r="246" spans="4:10">
      <c r="D246" s="64"/>
      <c r="E246" s="82"/>
      <c r="F246" s="269"/>
      <c r="G246" s="66">
        <v>20</v>
      </c>
      <c r="H246" s="66" t="s">
        <v>101</v>
      </c>
      <c r="I246" s="66">
        <v>200</v>
      </c>
      <c r="J246" s="66">
        <v>10</v>
      </c>
    </row>
    <row r="247" spans="4:10" ht="18.5" thickBot="1">
      <c r="D247" s="75"/>
      <c r="E247" s="76"/>
      <c r="F247" s="270"/>
      <c r="G247" s="77">
        <v>40</v>
      </c>
      <c r="H247" s="77" t="s">
        <v>209</v>
      </c>
      <c r="I247" s="77">
        <v>1000</v>
      </c>
      <c r="J247" s="77">
        <v>20</v>
      </c>
    </row>
    <row r="248" spans="4:10">
      <c r="D248" s="83" t="s">
        <v>567</v>
      </c>
      <c r="E248" s="84" t="s">
        <v>595</v>
      </c>
      <c r="F248" s="271" t="s">
        <v>929</v>
      </c>
      <c r="G248" s="85">
        <v>5</v>
      </c>
      <c r="H248" s="85" t="s">
        <v>105</v>
      </c>
      <c r="I248" s="85">
        <v>50</v>
      </c>
      <c r="J248" s="85">
        <v>2.5</v>
      </c>
    </row>
    <row r="249" spans="4:10">
      <c r="D249" s="91"/>
      <c r="E249" s="92"/>
      <c r="F249" s="272"/>
      <c r="G249" s="93">
        <v>25</v>
      </c>
      <c r="H249" s="93" t="s">
        <v>101</v>
      </c>
      <c r="I249" s="93">
        <v>200</v>
      </c>
      <c r="J249" s="93">
        <v>12.5</v>
      </c>
    </row>
    <row r="250" spans="4:10" ht="18.5" thickBot="1">
      <c r="D250" s="86"/>
      <c r="E250" s="87"/>
      <c r="F250" s="273"/>
      <c r="G250" s="88">
        <v>50</v>
      </c>
      <c r="H250" s="88" t="s">
        <v>209</v>
      </c>
      <c r="I250" s="88">
        <v>1000</v>
      </c>
      <c r="J250" s="88">
        <v>25</v>
      </c>
    </row>
    <row r="251" spans="4:10">
      <c r="D251" s="111" t="s">
        <v>568</v>
      </c>
      <c r="E251" s="65" t="s">
        <v>596</v>
      </c>
      <c r="F251" s="274" t="s">
        <v>930</v>
      </c>
      <c r="G251" s="94">
        <v>5</v>
      </c>
      <c r="H251" s="94" t="s">
        <v>105</v>
      </c>
      <c r="I251" s="94">
        <v>50</v>
      </c>
      <c r="J251" s="94">
        <v>2.5</v>
      </c>
    </row>
    <row r="252" spans="4:10">
      <c r="D252" s="64"/>
      <c r="E252" s="82"/>
      <c r="F252" s="269"/>
      <c r="G252" s="66">
        <v>25</v>
      </c>
      <c r="H252" s="66" t="s">
        <v>101</v>
      </c>
      <c r="I252" s="66">
        <v>200</v>
      </c>
      <c r="J252" s="66">
        <v>12.5</v>
      </c>
    </row>
    <row r="253" spans="4:10" ht="18.5" thickBot="1">
      <c r="D253" s="75"/>
      <c r="E253" s="76"/>
      <c r="F253" s="270"/>
      <c r="G253" s="77">
        <v>50</v>
      </c>
      <c r="H253" s="77" t="s">
        <v>209</v>
      </c>
      <c r="I253" s="77">
        <v>1000</v>
      </c>
      <c r="J253" s="77">
        <v>25</v>
      </c>
    </row>
    <row r="254" spans="4:10">
      <c r="D254" s="83" t="s">
        <v>569</v>
      </c>
      <c r="E254" s="84" t="s">
        <v>597</v>
      </c>
      <c r="F254" s="271" t="s">
        <v>931</v>
      </c>
      <c r="G254" s="85">
        <v>3</v>
      </c>
      <c r="H254" s="85" t="s">
        <v>105</v>
      </c>
      <c r="I254" s="85">
        <v>50</v>
      </c>
      <c r="J254" s="85">
        <v>1.5</v>
      </c>
    </row>
    <row r="255" spans="4:10">
      <c r="D255" s="91"/>
      <c r="E255" s="92"/>
      <c r="F255" s="272"/>
      <c r="G255" s="93">
        <v>10</v>
      </c>
      <c r="H255" s="93" t="s">
        <v>101</v>
      </c>
      <c r="I255" s="93">
        <v>200</v>
      </c>
      <c r="J255" s="93">
        <v>5</v>
      </c>
    </row>
    <row r="256" spans="4:10" ht="18.5" thickBot="1">
      <c r="D256" s="86"/>
      <c r="E256" s="87"/>
      <c r="F256" s="273"/>
      <c r="G256" s="88">
        <v>40</v>
      </c>
      <c r="H256" s="88" t="s">
        <v>209</v>
      </c>
      <c r="I256" s="88">
        <v>1000</v>
      </c>
      <c r="J256" s="88">
        <v>20</v>
      </c>
    </row>
    <row r="257" spans="4:10">
      <c r="D257" s="111" t="s">
        <v>570</v>
      </c>
      <c r="E257" s="65" t="s">
        <v>598</v>
      </c>
      <c r="F257" s="274" t="s">
        <v>932</v>
      </c>
      <c r="G257" s="94">
        <v>5</v>
      </c>
      <c r="H257" s="94" t="s">
        <v>105</v>
      </c>
      <c r="I257" s="94">
        <v>50</v>
      </c>
      <c r="J257" s="94">
        <v>2.5</v>
      </c>
    </row>
    <row r="258" spans="4:10">
      <c r="D258" s="64"/>
      <c r="E258" s="82"/>
      <c r="F258" s="269"/>
      <c r="G258" s="66">
        <v>20</v>
      </c>
      <c r="H258" s="66" t="s">
        <v>101</v>
      </c>
      <c r="I258" s="66">
        <v>200</v>
      </c>
      <c r="J258" s="66">
        <v>10</v>
      </c>
    </row>
    <row r="259" spans="4:10" ht="18.5" thickBot="1">
      <c r="D259" s="75"/>
      <c r="E259" s="76"/>
      <c r="F259" s="270"/>
      <c r="G259" s="77">
        <v>40</v>
      </c>
      <c r="H259" s="77" t="s">
        <v>209</v>
      </c>
      <c r="I259" s="77">
        <v>1000</v>
      </c>
      <c r="J259" s="77">
        <v>20</v>
      </c>
    </row>
    <row r="260" spans="4:10">
      <c r="D260" s="83" t="s">
        <v>571</v>
      </c>
      <c r="E260" s="84" t="s">
        <v>599</v>
      </c>
      <c r="F260" s="271" t="s">
        <v>933</v>
      </c>
      <c r="G260" s="85">
        <v>5</v>
      </c>
      <c r="H260" s="85" t="s">
        <v>105</v>
      </c>
      <c r="I260" s="85">
        <v>50</v>
      </c>
      <c r="J260" s="85">
        <v>2.5</v>
      </c>
    </row>
    <row r="261" spans="4:10">
      <c r="D261" s="91"/>
      <c r="E261" s="92"/>
      <c r="F261" s="272"/>
      <c r="G261" s="93">
        <v>20</v>
      </c>
      <c r="H261" s="93" t="s">
        <v>101</v>
      </c>
      <c r="I261" s="93">
        <v>200</v>
      </c>
      <c r="J261" s="93">
        <v>10</v>
      </c>
    </row>
    <row r="262" spans="4:10" ht="18.5" thickBot="1">
      <c r="D262" s="86"/>
      <c r="E262" s="87"/>
      <c r="F262" s="273"/>
      <c r="G262" s="88">
        <v>40</v>
      </c>
      <c r="H262" s="88" t="s">
        <v>209</v>
      </c>
      <c r="I262" s="88">
        <v>1000</v>
      </c>
      <c r="J262" s="88">
        <v>20</v>
      </c>
    </row>
    <row r="263" spans="4:10">
      <c r="D263" s="111" t="s">
        <v>572</v>
      </c>
      <c r="E263" s="65" t="s">
        <v>600</v>
      </c>
      <c r="F263" s="274" t="s">
        <v>934</v>
      </c>
      <c r="G263" s="94">
        <v>5</v>
      </c>
      <c r="H263" s="94" t="s">
        <v>105</v>
      </c>
      <c r="I263" s="94">
        <v>50</v>
      </c>
      <c r="J263" s="94">
        <v>2.5</v>
      </c>
    </row>
    <row r="264" spans="4:10">
      <c r="D264" s="64"/>
      <c r="E264" s="82"/>
      <c r="F264" s="269"/>
      <c r="G264" s="66">
        <v>20</v>
      </c>
      <c r="H264" s="66" t="s">
        <v>101</v>
      </c>
      <c r="I264" s="66">
        <v>200</v>
      </c>
      <c r="J264" s="66">
        <v>10</v>
      </c>
    </row>
    <row r="265" spans="4:10" ht="18.5" thickBot="1">
      <c r="D265" s="75"/>
      <c r="E265" s="76"/>
      <c r="F265" s="270"/>
      <c r="G265" s="77">
        <v>40</v>
      </c>
      <c r="H265" s="77" t="s">
        <v>209</v>
      </c>
      <c r="I265" s="77">
        <v>1000</v>
      </c>
      <c r="J265" s="77">
        <v>20</v>
      </c>
    </row>
    <row r="266" spans="4:10">
      <c r="D266" s="83" t="s">
        <v>573</v>
      </c>
      <c r="E266" s="84" t="s">
        <v>601</v>
      </c>
      <c r="F266" s="271" t="s">
        <v>935</v>
      </c>
      <c r="G266" s="85">
        <v>15</v>
      </c>
      <c r="H266" s="85" t="s">
        <v>101</v>
      </c>
      <c r="I266" s="85">
        <v>200</v>
      </c>
      <c r="J266" s="85">
        <v>7.5</v>
      </c>
    </row>
    <row r="267" spans="4:10" ht="18.5" thickBot="1">
      <c r="D267" s="86"/>
      <c r="E267" s="87"/>
      <c r="F267" s="273"/>
      <c r="G267" s="88">
        <v>40</v>
      </c>
      <c r="H267" s="88" t="s">
        <v>209</v>
      </c>
      <c r="I267" s="88">
        <v>1000</v>
      </c>
      <c r="J267" s="88">
        <v>20</v>
      </c>
    </row>
    <row r="268" spans="4:10">
      <c r="D268" s="111" t="s">
        <v>574</v>
      </c>
      <c r="E268" s="65" t="s">
        <v>602</v>
      </c>
      <c r="F268" s="274" t="s">
        <v>936</v>
      </c>
      <c r="G268" s="94">
        <v>15</v>
      </c>
      <c r="H268" s="94" t="s">
        <v>101</v>
      </c>
      <c r="I268" s="94">
        <v>200</v>
      </c>
      <c r="J268" s="94">
        <v>7.5</v>
      </c>
    </row>
    <row r="269" spans="4:10" ht="18.5" thickBot="1">
      <c r="D269" s="75"/>
      <c r="E269" s="76"/>
      <c r="F269" s="270"/>
      <c r="G269" s="77">
        <v>40</v>
      </c>
      <c r="H269" s="77" t="s">
        <v>209</v>
      </c>
      <c r="I269" s="77">
        <v>1000</v>
      </c>
      <c r="J269" s="77">
        <v>20</v>
      </c>
    </row>
    <row r="270" spans="4:10">
      <c r="D270" s="83" t="s">
        <v>575</v>
      </c>
      <c r="E270" s="84" t="s">
        <v>603</v>
      </c>
      <c r="F270" s="271" t="s">
        <v>937</v>
      </c>
      <c r="G270" s="85">
        <v>5</v>
      </c>
      <c r="H270" s="85" t="s">
        <v>105</v>
      </c>
      <c r="I270" s="85">
        <v>50</v>
      </c>
      <c r="J270" s="85">
        <v>2.5</v>
      </c>
    </row>
    <row r="271" spans="4:10">
      <c r="D271" s="91"/>
      <c r="E271" s="92"/>
      <c r="F271" s="272"/>
      <c r="G271" s="93">
        <v>20</v>
      </c>
      <c r="H271" s="93" t="s">
        <v>101</v>
      </c>
      <c r="I271" s="93">
        <v>200</v>
      </c>
      <c r="J271" s="93">
        <v>10</v>
      </c>
    </row>
    <row r="272" spans="4:10" ht="18.5" thickBot="1">
      <c r="D272" s="86"/>
      <c r="E272" s="87"/>
      <c r="F272" s="273"/>
      <c r="G272" s="88">
        <v>40</v>
      </c>
      <c r="H272" s="88" t="s">
        <v>209</v>
      </c>
      <c r="I272" s="88">
        <v>1000</v>
      </c>
      <c r="J272" s="88">
        <v>20</v>
      </c>
    </row>
    <row r="273" spans="4:10">
      <c r="D273" s="111" t="s">
        <v>576</v>
      </c>
      <c r="E273" s="65" t="s">
        <v>604</v>
      </c>
      <c r="F273" s="274" t="s">
        <v>938</v>
      </c>
      <c r="G273" s="94">
        <v>5</v>
      </c>
      <c r="H273" s="94" t="s">
        <v>105</v>
      </c>
      <c r="I273" s="94">
        <v>50</v>
      </c>
      <c r="J273" s="94">
        <v>2.5</v>
      </c>
    </row>
    <row r="274" spans="4:10">
      <c r="D274" s="64"/>
      <c r="E274" s="82"/>
      <c r="F274" s="269"/>
      <c r="G274" s="66">
        <v>20</v>
      </c>
      <c r="H274" s="66" t="s">
        <v>101</v>
      </c>
      <c r="I274" s="66">
        <v>200</v>
      </c>
      <c r="J274" s="66">
        <v>10</v>
      </c>
    </row>
    <row r="275" spans="4:10" ht="18.5" thickBot="1">
      <c r="D275" s="75"/>
      <c r="E275" s="76"/>
      <c r="F275" s="270"/>
      <c r="G275" s="77">
        <v>40</v>
      </c>
      <c r="H275" s="77" t="s">
        <v>209</v>
      </c>
      <c r="I275" s="77">
        <v>1000</v>
      </c>
      <c r="J275" s="77">
        <v>20</v>
      </c>
    </row>
    <row r="276" spans="4:10">
      <c r="D276" s="83" t="s">
        <v>577</v>
      </c>
      <c r="E276" s="84" t="s">
        <v>605</v>
      </c>
      <c r="F276" s="271" t="s">
        <v>939</v>
      </c>
      <c r="G276" s="85">
        <v>5</v>
      </c>
      <c r="H276" s="85" t="s">
        <v>105</v>
      </c>
      <c r="I276" s="85">
        <v>50</v>
      </c>
      <c r="J276" s="85">
        <v>2.5</v>
      </c>
    </row>
    <row r="277" spans="4:10">
      <c r="D277" s="91"/>
      <c r="E277" s="92"/>
      <c r="F277" s="272"/>
      <c r="G277" s="93">
        <v>20</v>
      </c>
      <c r="H277" s="93" t="s">
        <v>101</v>
      </c>
      <c r="I277" s="93">
        <v>200</v>
      </c>
      <c r="J277" s="93">
        <v>10</v>
      </c>
    </row>
    <row r="278" spans="4:10" ht="18.5" thickBot="1">
      <c r="D278" s="86"/>
      <c r="E278" s="87"/>
      <c r="F278" s="273"/>
      <c r="G278" s="88">
        <v>40</v>
      </c>
      <c r="H278" s="88" t="s">
        <v>209</v>
      </c>
      <c r="I278" s="88">
        <v>1000</v>
      </c>
      <c r="J278" s="88">
        <v>20</v>
      </c>
    </row>
    <row r="279" spans="4:10">
      <c r="D279" s="111" t="s">
        <v>578</v>
      </c>
      <c r="E279" s="65" t="s">
        <v>606</v>
      </c>
      <c r="F279" s="274" t="s">
        <v>940</v>
      </c>
      <c r="G279" s="94">
        <v>3</v>
      </c>
      <c r="H279" s="94" t="s">
        <v>105</v>
      </c>
      <c r="I279" s="94">
        <v>50</v>
      </c>
      <c r="J279" s="94">
        <v>1.5</v>
      </c>
    </row>
    <row r="280" spans="4:10">
      <c r="D280" s="64"/>
      <c r="E280" s="82"/>
      <c r="F280" s="269"/>
      <c r="G280" s="66">
        <v>10</v>
      </c>
      <c r="H280" s="66" t="s">
        <v>101</v>
      </c>
      <c r="I280" s="66">
        <v>200</v>
      </c>
      <c r="J280" s="66">
        <v>5</v>
      </c>
    </row>
    <row r="281" spans="4:10" ht="18.5" thickBot="1">
      <c r="D281" s="75"/>
      <c r="E281" s="76"/>
      <c r="F281" s="270"/>
      <c r="G281" s="77">
        <v>30</v>
      </c>
      <c r="H281" s="77" t="s">
        <v>209</v>
      </c>
      <c r="I281" s="77">
        <v>1000</v>
      </c>
      <c r="J281" s="77">
        <v>15</v>
      </c>
    </row>
    <row r="282" spans="4:10">
      <c r="D282" s="83" t="s">
        <v>579</v>
      </c>
      <c r="E282" s="84" t="s">
        <v>607</v>
      </c>
      <c r="F282" s="271" t="s">
        <v>941</v>
      </c>
      <c r="G282" s="85">
        <v>5</v>
      </c>
      <c r="H282" s="85" t="s">
        <v>105</v>
      </c>
      <c r="I282" s="85">
        <v>50</v>
      </c>
      <c r="J282" s="85">
        <v>2.5</v>
      </c>
    </row>
    <row r="283" spans="4:10">
      <c r="D283" s="91"/>
      <c r="E283" s="92"/>
      <c r="F283" s="272"/>
      <c r="G283" s="93">
        <v>20</v>
      </c>
      <c r="H283" s="93" t="s">
        <v>101</v>
      </c>
      <c r="I283" s="93">
        <v>200</v>
      </c>
      <c r="J283" s="93">
        <v>10</v>
      </c>
    </row>
    <row r="284" spans="4:10" ht="18.5" thickBot="1">
      <c r="D284" s="86"/>
      <c r="E284" s="87"/>
      <c r="F284" s="273"/>
      <c r="G284" s="88">
        <v>40</v>
      </c>
      <c r="H284" s="88" t="s">
        <v>209</v>
      </c>
      <c r="I284" s="88">
        <v>1000</v>
      </c>
      <c r="J284" s="88">
        <v>20</v>
      </c>
    </row>
    <row r="285" spans="4:10">
      <c r="D285" s="111" t="s">
        <v>580</v>
      </c>
      <c r="E285" s="65" t="s">
        <v>608</v>
      </c>
      <c r="F285" s="274" t="s">
        <v>942</v>
      </c>
      <c r="G285" s="94">
        <v>5</v>
      </c>
      <c r="H285" s="94" t="s">
        <v>105</v>
      </c>
      <c r="I285" s="94">
        <v>50</v>
      </c>
      <c r="J285" s="94">
        <v>2.5</v>
      </c>
    </row>
    <row r="286" spans="4:10">
      <c r="D286" s="64"/>
      <c r="E286" s="82"/>
      <c r="F286" s="269"/>
      <c r="G286" s="66">
        <v>20</v>
      </c>
      <c r="H286" s="66" t="s">
        <v>101</v>
      </c>
      <c r="I286" s="66">
        <v>200</v>
      </c>
      <c r="J286" s="66">
        <v>10</v>
      </c>
    </row>
    <row r="287" spans="4:10" ht="18.5" thickBot="1">
      <c r="D287" s="75"/>
      <c r="E287" s="76"/>
      <c r="F287" s="270"/>
      <c r="G287" s="77">
        <v>40</v>
      </c>
      <c r="H287" s="77" t="s">
        <v>209</v>
      </c>
      <c r="I287" s="77">
        <v>1000</v>
      </c>
      <c r="J287" s="77">
        <v>20</v>
      </c>
    </row>
    <row r="288" spans="4:10">
      <c r="D288" s="83" t="s">
        <v>581</v>
      </c>
      <c r="E288" s="84" t="s">
        <v>609</v>
      </c>
      <c r="F288" s="271" t="s">
        <v>943</v>
      </c>
      <c r="G288" s="85">
        <v>15</v>
      </c>
      <c r="H288" s="85" t="s">
        <v>101</v>
      </c>
      <c r="I288" s="85">
        <v>200</v>
      </c>
      <c r="J288" s="85">
        <v>7.5</v>
      </c>
    </row>
    <row r="289" spans="4:10" ht="18.5" thickBot="1">
      <c r="D289" s="86"/>
      <c r="E289" s="87"/>
      <c r="F289" s="273"/>
      <c r="G289" s="88">
        <v>40</v>
      </c>
      <c r="H289" s="88" t="s">
        <v>209</v>
      </c>
      <c r="I289" s="88">
        <v>1000</v>
      </c>
      <c r="J289" s="88">
        <v>20</v>
      </c>
    </row>
    <row r="290" spans="4:10">
      <c r="D290" s="111" t="s">
        <v>582</v>
      </c>
      <c r="E290" s="65" t="s">
        <v>610</v>
      </c>
      <c r="F290" s="274" t="s">
        <v>944</v>
      </c>
      <c r="G290" s="94">
        <v>15</v>
      </c>
      <c r="H290" s="94" t="s">
        <v>101</v>
      </c>
      <c r="I290" s="94">
        <v>200</v>
      </c>
      <c r="J290" s="94">
        <v>7.5</v>
      </c>
    </row>
    <row r="291" spans="4:10" ht="18.5" thickBot="1">
      <c r="D291" s="75"/>
      <c r="E291" s="76"/>
      <c r="F291" s="270"/>
      <c r="G291" s="77">
        <v>40</v>
      </c>
      <c r="H291" s="77" t="s">
        <v>209</v>
      </c>
      <c r="I291" s="77">
        <v>1000</v>
      </c>
      <c r="J291" s="77">
        <v>20</v>
      </c>
    </row>
    <row r="292" spans="4:10" ht="18.5" thickBot="1">
      <c r="D292" s="370" t="s">
        <v>675</v>
      </c>
      <c r="E292" s="371"/>
      <c r="F292" s="371"/>
      <c r="G292" s="371"/>
      <c r="H292" s="371"/>
      <c r="I292" s="371"/>
      <c r="J292" s="372"/>
    </row>
    <row r="293" spans="4:10">
      <c r="D293" s="83" t="s">
        <v>679</v>
      </c>
      <c r="E293" s="84" t="s">
        <v>680</v>
      </c>
      <c r="F293" s="271" t="s">
        <v>888</v>
      </c>
      <c r="G293" s="85">
        <v>30</v>
      </c>
      <c r="H293" s="85" t="s">
        <v>105</v>
      </c>
      <c r="I293" s="85">
        <v>50</v>
      </c>
      <c r="J293" s="85">
        <v>15</v>
      </c>
    </row>
    <row r="294" spans="4:10">
      <c r="D294" s="91"/>
      <c r="E294" s="92"/>
      <c r="F294" s="272"/>
      <c r="G294" s="93">
        <v>100</v>
      </c>
      <c r="H294" s="93" t="s">
        <v>101</v>
      </c>
      <c r="I294" s="93">
        <v>200</v>
      </c>
      <c r="J294" s="93">
        <v>50</v>
      </c>
    </row>
    <row r="295" spans="4:10" ht="18.5" thickBot="1">
      <c r="D295" s="86"/>
      <c r="E295" s="87"/>
      <c r="F295" s="273"/>
      <c r="G295" s="88">
        <v>400</v>
      </c>
      <c r="H295" s="88" t="s">
        <v>209</v>
      </c>
      <c r="I295" s="88">
        <v>1000</v>
      </c>
      <c r="J295" s="88">
        <v>200</v>
      </c>
    </row>
    <row r="296" spans="4:10">
      <c r="D296" s="111" t="s">
        <v>681</v>
      </c>
      <c r="E296" s="65" t="s">
        <v>682</v>
      </c>
      <c r="F296" s="274" t="s">
        <v>889</v>
      </c>
      <c r="G296" s="94">
        <v>40</v>
      </c>
      <c r="H296" s="94" t="s">
        <v>101</v>
      </c>
      <c r="I296" s="94">
        <v>200</v>
      </c>
      <c r="J296" s="94">
        <v>20</v>
      </c>
    </row>
    <row r="297" spans="4:10" ht="18.5" thickBot="1">
      <c r="D297" s="75"/>
      <c r="E297" s="76"/>
      <c r="F297" s="270"/>
      <c r="G297" s="77">
        <v>100</v>
      </c>
      <c r="H297" s="77" t="s">
        <v>209</v>
      </c>
      <c r="I297" s="77">
        <v>1000</v>
      </c>
      <c r="J297" s="77">
        <v>50</v>
      </c>
    </row>
    <row r="298" spans="4:10">
      <c r="D298" s="83" t="s">
        <v>683</v>
      </c>
      <c r="E298" s="84" t="s">
        <v>684</v>
      </c>
      <c r="F298" s="271" t="s">
        <v>890</v>
      </c>
      <c r="G298" s="85">
        <v>20</v>
      </c>
      <c r="H298" s="85" t="s">
        <v>105</v>
      </c>
      <c r="I298" s="85">
        <v>50</v>
      </c>
      <c r="J298" s="85">
        <v>10</v>
      </c>
    </row>
    <row r="299" spans="4:10">
      <c r="D299" s="91"/>
      <c r="E299" s="92"/>
      <c r="F299" s="272"/>
      <c r="G299" s="93">
        <v>75</v>
      </c>
      <c r="H299" s="93" t="s">
        <v>101</v>
      </c>
      <c r="I299" s="93">
        <v>200</v>
      </c>
      <c r="J299" s="93">
        <v>37.5</v>
      </c>
    </row>
    <row r="300" spans="4:10" ht="18.5" thickBot="1">
      <c r="D300" s="86"/>
      <c r="E300" s="87"/>
      <c r="F300" s="273"/>
      <c r="G300" s="88">
        <v>300</v>
      </c>
      <c r="H300" s="88" t="s">
        <v>209</v>
      </c>
      <c r="I300" s="88">
        <v>1000</v>
      </c>
      <c r="J300" s="88">
        <v>150</v>
      </c>
    </row>
    <row r="301" spans="4:10">
      <c r="D301" s="111" t="s">
        <v>685</v>
      </c>
      <c r="E301" s="65" t="s">
        <v>686</v>
      </c>
      <c r="F301" s="274" t="s">
        <v>891</v>
      </c>
      <c r="G301" s="94">
        <v>40</v>
      </c>
      <c r="H301" s="94" t="s">
        <v>101</v>
      </c>
      <c r="I301" s="94">
        <v>200</v>
      </c>
      <c r="J301" s="94">
        <v>20</v>
      </c>
    </row>
    <row r="302" spans="4:10" ht="18.5" thickBot="1">
      <c r="D302" s="75"/>
      <c r="E302" s="76"/>
      <c r="F302" s="270"/>
      <c r="G302" s="77">
        <v>100</v>
      </c>
      <c r="H302" s="77" t="s">
        <v>209</v>
      </c>
      <c r="I302" s="77">
        <v>1000</v>
      </c>
      <c r="J302" s="77">
        <v>50</v>
      </c>
    </row>
    <row r="303" spans="4:10">
      <c r="D303" s="83" t="s">
        <v>687</v>
      </c>
      <c r="E303" s="84" t="s">
        <v>688</v>
      </c>
      <c r="F303" s="271" t="s">
        <v>892</v>
      </c>
      <c r="G303" s="85">
        <v>40</v>
      </c>
      <c r="H303" s="85" t="s">
        <v>101</v>
      </c>
      <c r="I303" s="85">
        <v>200</v>
      </c>
      <c r="J303" s="85">
        <v>20</v>
      </c>
    </row>
    <row r="304" spans="4:10" ht="18.5" thickBot="1">
      <c r="D304" s="86"/>
      <c r="E304" s="87"/>
      <c r="F304" s="273"/>
      <c r="G304" s="88">
        <v>100</v>
      </c>
      <c r="H304" s="88" t="s">
        <v>209</v>
      </c>
      <c r="I304" s="88">
        <v>1000</v>
      </c>
      <c r="J304" s="88">
        <v>50</v>
      </c>
    </row>
    <row r="305" spans="4:10">
      <c r="D305" s="111" t="s">
        <v>694</v>
      </c>
      <c r="E305" s="65" t="s">
        <v>695</v>
      </c>
      <c r="F305" s="274" t="s">
        <v>893</v>
      </c>
      <c r="G305" s="94">
        <v>30</v>
      </c>
      <c r="H305" s="94" t="s">
        <v>105</v>
      </c>
      <c r="I305" s="94">
        <v>50</v>
      </c>
      <c r="J305" s="94">
        <v>15</v>
      </c>
    </row>
    <row r="306" spans="4:10">
      <c r="D306" s="111"/>
      <c r="E306" s="111"/>
      <c r="F306" s="111"/>
      <c r="G306" s="66">
        <v>100</v>
      </c>
      <c r="H306" s="66" t="s">
        <v>101</v>
      </c>
      <c r="I306" s="66">
        <v>200</v>
      </c>
      <c r="J306" s="66">
        <v>50</v>
      </c>
    </row>
    <row r="307" spans="4:10" ht="18.5" thickBot="1">
      <c r="D307" s="75"/>
      <c r="E307" s="76"/>
      <c r="F307" s="270"/>
      <c r="G307" s="77">
        <v>300</v>
      </c>
      <c r="H307" s="77" t="s">
        <v>209</v>
      </c>
      <c r="I307" s="77">
        <v>1000</v>
      </c>
      <c r="J307" s="77">
        <v>150</v>
      </c>
    </row>
    <row r="308" spans="4:10">
      <c r="D308" s="83" t="s">
        <v>696</v>
      </c>
      <c r="E308" s="84" t="s">
        <v>697</v>
      </c>
      <c r="F308" s="271" t="s">
        <v>894</v>
      </c>
      <c r="G308" s="85">
        <v>15</v>
      </c>
      <c r="H308" s="85" t="s">
        <v>105</v>
      </c>
      <c r="I308" s="85">
        <v>50</v>
      </c>
      <c r="J308" s="85">
        <v>7.5</v>
      </c>
    </row>
    <row r="309" spans="4:10">
      <c r="D309" s="91"/>
      <c r="E309" s="92"/>
      <c r="F309" s="272"/>
      <c r="G309" s="93">
        <v>35</v>
      </c>
      <c r="H309" s="93" t="s">
        <v>101</v>
      </c>
      <c r="I309" s="93">
        <v>200</v>
      </c>
      <c r="J309" s="93">
        <v>17.5</v>
      </c>
    </row>
    <row r="310" spans="4:10" ht="18.5" thickBot="1">
      <c r="D310" s="86"/>
      <c r="E310" s="87"/>
      <c r="F310" s="273"/>
      <c r="G310" s="88">
        <v>80</v>
      </c>
      <c r="H310" s="88" t="s">
        <v>209</v>
      </c>
      <c r="I310" s="88">
        <v>1000</v>
      </c>
      <c r="J310" s="88">
        <v>40</v>
      </c>
    </row>
    <row r="311" spans="4:10">
      <c r="D311" s="111" t="s">
        <v>698</v>
      </c>
      <c r="E311" s="65" t="s">
        <v>699</v>
      </c>
      <c r="F311" s="274" t="s">
        <v>895</v>
      </c>
      <c r="G311" s="94">
        <v>20</v>
      </c>
      <c r="H311" s="94" t="s">
        <v>105</v>
      </c>
      <c r="I311" s="94">
        <v>50</v>
      </c>
      <c r="J311" s="94">
        <v>10</v>
      </c>
    </row>
    <row r="312" spans="4:10">
      <c r="D312" s="64"/>
      <c r="E312" s="82"/>
      <c r="F312" s="269"/>
      <c r="G312" s="66">
        <v>100</v>
      </c>
      <c r="H312" s="66" t="s">
        <v>101</v>
      </c>
      <c r="I312" s="66">
        <v>200</v>
      </c>
      <c r="J312" s="66">
        <v>50</v>
      </c>
    </row>
    <row r="313" spans="4:10" ht="18.5" thickBot="1">
      <c r="D313" s="75"/>
      <c r="E313" s="76"/>
      <c r="F313" s="270"/>
      <c r="G313" s="77">
        <v>250</v>
      </c>
      <c r="H313" s="77" t="s">
        <v>209</v>
      </c>
      <c r="I313" s="77">
        <v>1000</v>
      </c>
      <c r="J313" s="77">
        <v>125</v>
      </c>
    </row>
    <row r="314" spans="4:10">
      <c r="D314" s="83" t="s">
        <v>700</v>
      </c>
      <c r="E314" s="84" t="s">
        <v>701</v>
      </c>
      <c r="F314" s="271" t="s">
        <v>896</v>
      </c>
      <c r="G314" s="85">
        <v>15</v>
      </c>
      <c r="H314" s="85" t="s">
        <v>105</v>
      </c>
      <c r="I314" s="85">
        <v>50</v>
      </c>
      <c r="J314" s="85">
        <v>7.5</v>
      </c>
    </row>
    <row r="315" spans="4:10">
      <c r="D315" s="91"/>
      <c r="E315" s="92"/>
      <c r="F315" s="272"/>
      <c r="G315" s="93">
        <v>35</v>
      </c>
      <c r="H315" s="93" t="s">
        <v>101</v>
      </c>
      <c r="I315" s="93">
        <v>200</v>
      </c>
      <c r="J315" s="93">
        <v>17.5</v>
      </c>
    </row>
    <row r="316" spans="4:10" ht="18.5" thickBot="1">
      <c r="D316" s="86"/>
      <c r="E316" s="87"/>
      <c r="F316" s="273"/>
      <c r="G316" s="88">
        <v>80</v>
      </c>
      <c r="H316" s="88" t="s">
        <v>209</v>
      </c>
      <c r="I316" s="88">
        <v>1000</v>
      </c>
      <c r="J316" s="88">
        <v>40</v>
      </c>
    </row>
    <row r="317" spans="4:10">
      <c r="D317" s="111" t="s">
        <v>702</v>
      </c>
      <c r="E317" s="65" t="s">
        <v>703</v>
      </c>
      <c r="F317" s="274" t="s">
        <v>897</v>
      </c>
      <c r="G317" s="94">
        <v>15</v>
      </c>
      <c r="H317" s="94" t="s">
        <v>105</v>
      </c>
      <c r="I317" s="94">
        <v>50</v>
      </c>
      <c r="J317" s="94">
        <v>7.5</v>
      </c>
    </row>
    <row r="318" spans="4:10">
      <c r="D318" s="64"/>
      <c r="E318" s="82"/>
      <c r="F318" s="269"/>
      <c r="G318" s="66">
        <v>35</v>
      </c>
      <c r="H318" s="66" t="s">
        <v>101</v>
      </c>
      <c r="I318" s="66">
        <v>200</v>
      </c>
      <c r="J318" s="66">
        <v>17.5</v>
      </c>
    </row>
    <row r="319" spans="4:10" ht="18.5" thickBot="1">
      <c r="D319" s="75"/>
      <c r="E319" s="76"/>
      <c r="F319" s="270"/>
      <c r="G319" s="77">
        <v>80</v>
      </c>
      <c r="H319" s="77" t="s">
        <v>209</v>
      </c>
      <c r="I319" s="77">
        <v>1000</v>
      </c>
      <c r="J319" s="77">
        <v>40</v>
      </c>
    </row>
    <row r="320" spans="4:10">
      <c r="D320" s="83" t="s">
        <v>704</v>
      </c>
      <c r="E320" s="222" t="s">
        <v>705</v>
      </c>
      <c r="F320" s="275" t="s">
        <v>898</v>
      </c>
      <c r="G320" s="85">
        <v>30</v>
      </c>
      <c r="H320" s="85" t="s">
        <v>105</v>
      </c>
      <c r="I320" s="85">
        <v>50</v>
      </c>
      <c r="J320" s="85">
        <v>15</v>
      </c>
    </row>
    <row r="321" spans="4:10">
      <c r="D321" s="91"/>
      <c r="E321" s="92"/>
      <c r="F321" s="272"/>
      <c r="G321" s="93">
        <v>100</v>
      </c>
      <c r="H321" s="93" t="s">
        <v>101</v>
      </c>
      <c r="I321" s="93">
        <v>200</v>
      </c>
      <c r="J321" s="93">
        <v>50</v>
      </c>
    </row>
    <row r="322" spans="4:10" ht="18.5" thickBot="1">
      <c r="D322" s="86"/>
      <c r="E322" s="87"/>
      <c r="F322" s="273"/>
      <c r="G322" s="88">
        <v>300</v>
      </c>
      <c r="H322" s="88" t="s">
        <v>209</v>
      </c>
      <c r="I322" s="88">
        <v>1000</v>
      </c>
      <c r="J322" s="88">
        <v>150</v>
      </c>
    </row>
    <row r="323" spans="4:10">
      <c r="D323" s="111" t="s">
        <v>706</v>
      </c>
      <c r="E323" s="65" t="s">
        <v>707</v>
      </c>
      <c r="F323" s="274" t="s">
        <v>899</v>
      </c>
      <c r="G323" s="94">
        <v>15</v>
      </c>
      <c r="H323" s="94" t="s">
        <v>105</v>
      </c>
      <c r="I323" s="94">
        <v>50</v>
      </c>
      <c r="J323" s="94">
        <v>7.5</v>
      </c>
    </row>
    <row r="324" spans="4:10">
      <c r="D324" s="64"/>
      <c r="E324" s="82"/>
      <c r="F324" s="269"/>
      <c r="G324" s="66">
        <v>35</v>
      </c>
      <c r="H324" s="66" t="s">
        <v>101</v>
      </c>
      <c r="I324" s="66">
        <v>200</v>
      </c>
      <c r="J324" s="66">
        <v>17.5</v>
      </c>
    </row>
    <row r="325" spans="4:10" ht="18.5" thickBot="1">
      <c r="D325" s="75"/>
      <c r="E325" s="76"/>
      <c r="F325" s="270"/>
      <c r="G325" s="77">
        <v>80</v>
      </c>
      <c r="H325" s="77" t="s">
        <v>209</v>
      </c>
      <c r="I325" s="77">
        <v>1000</v>
      </c>
      <c r="J325" s="77">
        <v>40</v>
      </c>
    </row>
    <row r="326" spans="4:10">
      <c r="D326" s="83" t="s">
        <v>709</v>
      </c>
      <c r="E326" s="84" t="s">
        <v>708</v>
      </c>
      <c r="F326" s="271" t="s">
        <v>900</v>
      </c>
      <c r="G326" s="85">
        <v>20</v>
      </c>
      <c r="H326" s="85" t="s">
        <v>105</v>
      </c>
      <c r="I326" s="85">
        <v>50</v>
      </c>
      <c r="J326" s="85">
        <v>10</v>
      </c>
    </row>
    <row r="327" spans="4:10">
      <c r="D327" s="91"/>
      <c r="E327" s="92"/>
      <c r="F327" s="272"/>
      <c r="G327" s="93">
        <v>100</v>
      </c>
      <c r="H327" s="93" t="s">
        <v>101</v>
      </c>
      <c r="I327" s="93">
        <v>200</v>
      </c>
      <c r="J327" s="93">
        <v>50</v>
      </c>
    </row>
    <row r="328" spans="4:10" ht="18.5" thickBot="1">
      <c r="D328" s="86"/>
      <c r="E328" s="87"/>
      <c r="F328" s="273"/>
      <c r="G328" s="88">
        <v>250</v>
      </c>
      <c r="H328" s="88" t="s">
        <v>209</v>
      </c>
      <c r="I328" s="88">
        <v>1000</v>
      </c>
      <c r="J328" s="88">
        <v>125</v>
      </c>
    </row>
    <row r="329" spans="4:10">
      <c r="D329" s="111" t="s">
        <v>710</v>
      </c>
      <c r="E329" s="65" t="s">
        <v>711</v>
      </c>
      <c r="F329" s="274" t="s">
        <v>901</v>
      </c>
      <c r="G329" s="94">
        <v>15</v>
      </c>
      <c r="H329" s="94" t="s">
        <v>105</v>
      </c>
      <c r="I329" s="94">
        <v>50</v>
      </c>
      <c r="J329" s="94">
        <v>7.5</v>
      </c>
    </row>
    <row r="330" spans="4:10">
      <c r="D330" s="64"/>
      <c r="E330" s="82"/>
      <c r="F330" s="269"/>
      <c r="G330" s="66">
        <v>35</v>
      </c>
      <c r="H330" s="66" t="s">
        <v>101</v>
      </c>
      <c r="I330" s="66">
        <v>200</v>
      </c>
      <c r="J330" s="66">
        <v>17.5</v>
      </c>
    </row>
    <row r="331" spans="4:10" ht="18.5" thickBot="1">
      <c r="D331" s="75"/>
      <c r="E331" s="76"/>
      <c r="F331" s="270"/>
      <c r="G331" s="77">
        <v>80</v>
      </c>
      <c r="H331" s="77" t="s">
        <v>209</v>
      </c>
      <c r="I331" s="77">
        <v>1000</v>
      </c>
      <c r="J331" s="77">
        <v>40</v>
      </c>
    </row>
    <row r="332" spans="4:10">
      <c r="D332" s="83" t="s">
        <v>713</v>
      </c>
      <c r="E332" s="222" t="s">
        <v>712</v>
      </c>
      <c r="F332" s="275" t="s">
        <v>902</v>
      </c>
      <c r="G332" s="85">
        <v>15</v>
      </c>
      <c r="H332" s="85" t="s">
        <v>105</v>
      </c>
      <c r="I332" s="85">
        <v>50</v>
      </c>
      <c r="J332" s="85">
        <v>7.5</v>
      </c>
    </row>
    <row r="333" spans="4:10">
      <c r="D333" s="91"/>
      <c r="E333" s="92"/>
      <c r="F333" s="272"/>
      <c r="G333" s="93">
        <v>35</v>
      </c>
      <c r="H333" s="93" t="s">
        <v>101</v>
      </c>
      <c r="I333" s="93">
        <v>200</v>
      </c>
      <c r="J333" s="93">
        <v>17.5</v>
      </c>
    </row>
    <row r="334" spans="4:10" ht="18.5" thickBot="1">
      <c r="D334" s="86"/>
      <c r="E334" s="87"/>
      <c r="F334" s="273"/>
      <c r="G334" s="88">
        <v>80</v>
      </c>
      <c r="H334" s="88" t="s">
        <v>209</v>
      </c>
      <c r="I334" s="88">
        <v>1000</v>
      </c>
      <c r="J334" s="88">
        <v>40</v>
      </c>
    </row>
    <row r="335" spans="4:10">
      <c r="D335" s="111" t="s">
        <v>714</v>
      </c>
      <c r="E335" s="223" t="s">
        <v>724</v>
      </c>
      <c r="F335" s="274" t="s">
        <v>903</v>
      </c>
      <c r="G335" s="94">
        <v>30</v>
      </c>
      <c r="H335" s="94" t="s">
        <v>105</v>
      </c>
      <c r="I335" s="94">
        <v>50</v>
      </c>
      <c r="J335" s="94">
        <v>15</v>
      </c>
    </row>
    <row r="336" spans="4:10">
      <c r="D336" s="64"/>
      <c r="E336" s="82"/>
      <c r="F336" s="269"/>
      <c r="G336" s="66">
        <v>100</v>
      </c>
      <c r="H336" s="66" t="s">
        <v>101</v>
      </c>
      <c r="I336" s="66">
        <v>200</v>
      </c>
      <c r="J336" s="66">
        <v>50</v>
      </c>
    </row>
    <row r="337" spans="4:10" ht="18.5" thickBot="1">
      <c r="D337" s="75"/>
      <c r="E337" s="76"/>
      <c r="F337" s="270"/>
      <c r="G337" s="77">
        <v>300</v>
      </c>
      <c r="H337" s="77" t="s">
        <v>209</v>
      </c>
      <c r="I337" s="77">
        <v>1000</v>
      </c>
      <c r="J337" s="77">
        <v>150</v>
      </c>
    </row>
    <row r="338" spans="4:10">
      <c r="D338" s="83" t="s">
        <v>715</v>
      </c>
      <c r="E338" s="222" t="s">
        <v>725</v>
      </c>
      <c r="F338" s="275" t="s">
        <v>904</v>
      </c>
      <c r="G338" s="85">
        <v>15</v>
      </c>
      <c r="H338" s="85" t="s">
        <v>105</v>
      </c>
      <c r="I338" s="85">
        <v>50</v>
      </c>
      <c r="J338" s="85">
        <v>7.5</v>
      </c>
    </row>
    <row r="339" spans="4:10">
      <c r="D339" s="91"/>
      <c r="E339" s="92"/>
      <c r="F339" s="272"/>
      <c r="G339" s="93">
        <v>35</v>
      </c>
      <c r="H339" s="93" t="s">
        <v>101</v>
      </c>
      <c r="I339" s="93">
        <v>200</v>
      </c>
      <c r="J339" s="93">
        <v>17.5</v>
      </c>
    </row>
    <row r="340" spans="4:10" ht="18.5" thickBot="1">
      <c r="D340" s="86"/>
      <c r="E340" s="87"/>
      <c r="F340" s="273"/>
      <c r="G340" s="88">
        <v>80</v>
      </c>
      <c r="H340" s="88" t="s">
        <v>209</v>
      </c>
      <c r="I340" s="88">
        <v>1000</v>
      </c>
      <c r="J340" s="88">
        <v>40</v>
      </c>
    </row>
    <row r="341" spans="4:10">
      <c r="D341" s="111" t="s">
        <v>716</v>
      </c>
      <c r="E341" s="223" t="s">
        <v>726</v>
      </c>
      <c r="F341" s="274" t="s">
        <v>905</v>
      </c>
      <c r="G341" s="94">
        <v>20</v>
      </c>
      <c r="H341" s="94" t="s">
        <v>105</v>
      </c>
      <c r="I341" s="94">
        <v>50</v>
      </c>
      <c r="J341" s="94">
        <v>10</v>
      </c>
    </row>
    <row r="342" spans="4:10">
      <c r="D342" s="64"/>
      <c r="E342" s="224"/>
      <c r="F342" s="268"/>
      <c r="G342" s="66">
        <v>100</v>
      </c>
      <c r="H342" s="66" t="s">
        <v>101</v>
      </c>
      <c r="I342" s="66">
        <v>200</v>
      </c>
      <c r="J342" s="66">
        <v>50</v>
      </c>
    </row>
    <row r="343" spans="4:10" ht="18.5" thickBot="1">
      <c r="D343" s="75"/>
      <c r="E343" s="225"/>
      <c r="F343" s="276"/>
      <c r="G343" s="77">
        <v>250</v>
      </c>
      <c r="H343" s="77" t="s">
        <v>209</v>
      </c>
      <c r="I343" s="77">
        <v>1000</v>
      </c>
      <c r="J343" s="77">
        <v>125</v>
      </c>
    </row>
    <row r="344" spans="4:10">
      <c r="D344" s="83" t="s">
        <v>717</v>
      </c>
      <c r="E344" s="222" t="s">
        <v>727</v>
      </c>
      <c r="F344" s="275" t="s">
        <v>906</v>
      </c>
      <c r="G344" s="85">
        <v>15</v>
      </c>
      <c r="H344" s="85" t="s">
        <v>105</v>
      </c>
      <c r="I344" s="85">
        <v>50</v>
      </c>
      <c r="J344" s="85">
        <v>7.5</v>
      </c>
    </row>
    <row r="345" spans="4:10">
      <c r="D345" s="91"/>
      <c r="E345" s="226"/>
      <c r="F345" s="277"/>
      <c r="G345" s="93">
        <v>35</v>
      </c>
      <c r="H345" s="93" t="s">
        <v>101</v>
      </c>
      <c r="I345" s="93">
        <v>200</v>
      </c>
      <c r="J345" s="93">
        <v>17.5</v>
      </c>
    </row>
    <row r="346" spans="4:10" ht="18.5" thickBot="1">
      <c r="D346" s="86"/>
      <c r="E346" s="227"/>
      <c r="F346" s="278"/>
      <c r="G346" s="88">
        <v>80</v>
      </c>
      <c r="H346" s="88" t="s">
        <v>209</v>
      </c>
      <c r="I346" s="88">
        <v>1000</v>
      </c>
      <c r="J346" s="88">
        <v>40</v>
      </c>
    </row>
    <row r="347" spans="4:10">
      <c r="D347" s="111" t="s">
        <v>718</v>
      </c>
      <c r="E347" s="223" t="s">
        <v>728</v>
      </c>
      <c r="F347" s="274" t="s">
        <v>907</v>
      </c>
      <c r="G347" s="94">
        <v>15</v>
      </c>
      <c r="H347" s="94" t="s">
        <v>105</v>
      </c>
      <c r="I347" s="94">
        <v>50</v>
      </c>
      <c r="J347" s="94">
        <v>7.5</v>
      </c>
    </row>
    <row r="348" spans="4:10">
      <c r="D348" s="64"/>
      <c r="E348" s="224"/>
      <c r="F348" s="268"/>
      <c r="G348" s="66">
        <v>35</v>
      </c>
      <c r="H348" s="66" t="s">
        <v>101</v>
      </c>
      <c r="I348" s="66">
        <v>200</v>
      </c>
      <c r="J348" s="66">
        <v>17.5</v>
      </c>
    </row>
    <row r="349" spans="4:10" ht="18.5" thickBot="1">
      <c r="D349" s="75"/>
      <c r="E349" s="225"/>
      <c r="F349" s="276"/>
      <c r="G349" s="77">
        <v>80</v>
      </c>
      <c r="H349" s="77" t="s">
        <v>209</v>
      </c>
      <c r="I349" s="77">
        <v>1000</v>
      </c>
      <c r="J349" s="77">
        <v>40</v>
      </c>
    </row>
    <row r="350" spans="4:10">
      <c r="D350" s="83" t="s">
        <v>719</v>
      </c>
      <c r="E350" s="222" t="s">
        <v>729</v>
      </c>
      <c r="F350" s="275" t="s">
        <v>908</v>
      </c>
      <c r="G350" s="85">
        <v>30</v>
      </c>
      <c r="H350" s="85" t="s">
        <v>105</v>
      </c>
      <c r="I350" s="85">
        <v>50</v>
      </c>
      <c r="J350" s="85">
        <v>15</v>
      </c>
    </row>
    <row r="351" spans="4:10">
      <c r="D351" s="91"/>
      <c r="E351" s="226"/>
      <c r="F351" s="277"/>
      <c r="G351" s="93">
        <v>100</v>
      </c>
      <c r="H351" s="93" t="s">
        <v>101</v>
      </c>
      <c r="I351" s="93">
        <v>200</v>
      </c>
      <c r="J351" s="93">
        <v>50</v>
      </c>
    </row>
    <row r="352" spans="4:10" ht="18.5" thickBot="1">
      <c r="D352" s="86"/>
      <c r="E352" s="227"/>
      <c r="F352" s="278"/>
      <c r="G352" s="88">
        <v>300</v>
      </c>
      <c r="H352" s="88" t="s">
        <v>209</v>
      </c>
      <c r="I352" s="88">
        <v>1000</v>
      </c>
      <c r="J352" s="88">
        <v>150</v>
      </c>
    </row>
    <row r="353" spans="4:10">
      <c r="D353" s="111" t="s">
        <v>720</v>
      </c>
      <c r="E353" s="223" t="s">
        <v>730</v>
      </c>
      <c r="F353" s="274" t="s">
        <v>909</v>
      </c>
      <c r="G353" s="94">
        <v>15</v>
      </c>
      <c r="H353" s="94" t="s">
        <v>105</v>
      </c>
      <c r="I353" s="94">
        <v>50</v>
      </c>
      <c r="J353" s="94">
        <v>7.5</v>
      </c>
    </row>
    <row r="354" spans="4:10">
      <c r="D354" s="64"/>
      <c r="E354" s="224"/>
      <c r="F354" s="268"/>
      <c r="G354" s="66">
        <v>35</v>
      </c>
      <c r="H354" s="66" t="s">
        <v>101</v>
      </c>
      <c r="I354" s="66">
        <v>200</v>
      </c>
      <c r="J354" s="66">
        <v>17.5</v>
      </c>
    </row>
    <row r="355" spans="4:10" ht="18.5" thickBot="1">
      <c r="D355" s="75"/>
      <c r="E355" s="225"/>
      <c r="F355" s="276"/>
      <c r="G355" s="77">
        <v>80</v>
      </c>
      <c r="H355" s="77" t="s">
        <v>209</v>
      </c>
      <c r="I355" s="77">
        <v>1000</v>
      </c>
      <c r="J355" s="77">
        <v>40</v>
      </c>
    </row>
    <row r="356" spans="4:10">
      <c r="D356" s="83" t="s">
        <v>721</v>
      </c>
      <c r="E356" s="222" t="s">
        <v>731</v>
      </c>
      <c r="F356" s="275" t="s">
        <v>910</v>
      </c>
      <c r="G356" s="85">
        <v>20</v>
      </c>
      <c r="H356" s="85" t="s">
        <v>105</v>
      </c>
      <c r="I356" s="85">
        <v>50</v>
      </c>
      <c r="J356" s="85">
        <v>10</v>
      </c>
    </row>
    <row r="357" spans="4:10">
      <c r="D357" s="91"/>
      <c r="E357" s="226"/>
      <c r="F357" s="277"/>
      <c r="G357" s="93">
        <v>100</v>
      </c>
      <c r="H357" s="93" t="s">
        <v>101</v>
      </c>
      <c r="I357" s="93">
        <v>200</v>
      </c>
      <c r="J357" s="93">
        <v>50</v>
      </c>
    </row>
    <row r="358" spans="4:10" ht="18.5" thickBot="1">
      <c r="D358" s="86"/>
      <c r="E358" s="227"/>
      <c r="F358" s="278"/>
      <c r="G358" s="88">
        <v>250</v>
      </c>
      <c r="H358" s="88" t="s">
        <v>209</v>
      </c>
      <c r="I358" s="88">
        <v>1000</v>
      </c>
      <c r="J358" s="88">
        <v>125</v>
      </c>
    </row>
    <row r="359" spans="4:10">
      <c r="D359" s="111" t="s">
        <v>722</v>
      </c>
      <c r="E359" s="223" t="s">
        <v>732</v>
      </c>
      <c r="F359" s="274" t="s">
        <v>911</v>
      </c>
      <c r="G359" s="94">
        <v>15</v>
      </c>
      <c r="H359" s="94" t="s">
        <v>105</v>
      </c>
      <c r="I359" s="94">
        <v>50</v>
      </c>
      <c r="J359" s="94">
        <v>7.5</v>
      </c>
    </row>
    <row r="360" spans="4:10">
      <c r="D360" s="64"/>
      <c r="E360" s="224"/>
      <c r="F360" s="268"/>
      <c r="G360" s="66">
        <v>35</v>
      </c>
      <c r="H360" s="66" t="s">
        <v>101</v>
      </c>
      <c r="I360" s="66">
        <v>200</v>
      </c>
      <c r="J360" s="66">
        <v>17.5</v>
      </c>
    </row>
    <row r="361" spans="4:10" ht="18.5" thickBot="1">
      <c r="D361" s="75"/>
      <c r="E361" s="225"/>
      <c r="F361" s="276"/>
      <c r="G361" s="77">
        <v>80</v>
      </c>
      <c r="H361" s="77" t="s">
        <v>209</v>
      </c>
      <c r="I361" s="77">
        <v>1000</v>
      </c>
      <c r="J361" s="77">
        <v>40</v>
      </c>
    </row>
    <row r="362" spans="4:10">
      <c r="D362" s="83" t="s">
        <v>723</v>
      </c>
      <c r="E362" s="222" t="s">
        <v>733</v>
      </c>
      <c r="F362" s="275" t="s">
        <v>912</v>
      </c>
      <c r="G362" s="85">
        <v>15</v>
      </c>
      <c r="H362" s="85" t="s">
        <v>105</v>
      </c>
      <c r="I362" s="85">
        <v>50</v>
      </c>
      <c r="J362" s="85">
        <v>7.5</v>
      </c>
    </row>
    <row r="363" spans="4:10">
      <c r="D363" s="91"/>
      <c r="E363" s="92"/>
      <c r="F363" s="272"/>
      <c r="G363" s="93">
        <v>35</v>
      </c>
      <c r="H363" s="93" t="s">
        <v>101</v>
      </c>
      <c r="I363" s="93">
        <v>200</v>
      </c>
      <c r="J363" s="93">
        <v>17.5</v>
      </c>
    </row>
    <row r="364" spans="4:10" ht="18.5" thickBot="1">
      <c r="D364" s="86"/>
      <c r="E364" s="87"/>
      <c r="F364" s="273"/>
      <c r="G364" s="88">
        <v>80</v>
      </c>
      <c r="H364" s="88" t="s">
        <v>209</v>
      </c>
      <c r="I364" s="88">
        <v>1000</v>
      </c>
      <c r="J364" s="88">
        <v>40</v>
      </c>
    </row>
    <row r="365" spans="4:10">
      <c r="D365" t="s">
        <v>671</v>
      </c>
    </row>
  </sheetData>
  <mergeCells count="13">
    <mergeCell ref="D211:J211"/>
    <mergeCell ref="D292:J292"/>
    <mergeCell ref="AI2:AK2"/>
    <mergeCell ref="V2:AB2"/>
    <mergeCell ref="V28:AF28"/>
    <mergeCell ref="V24:AF24"/>
    <mergeCell ref="D134:J134"/>
    <mergeCell ref="D153:J153"/>
    <mergeCell ref="D1:J1"/>
    <mergeCell ref="D85:J85"/>
    <mergeCell ref="D106:J106"/>
    <mergeCell ref="N1:S1"/>
    <mergeCell ref="N24:R24"/>
  </mergeCells>
  <phoneticPr fontId="11" type="noConversion"/>
  <conditionalFormatting sqref="AA77">
    <cfRule type="duplicateValues" dxfId="0" priority="3"/>
  </conditionalFormatting>
  <dataValidations disablePrompts="1" count="1">
    <dataValidation type="list" allowBlank="1" showInputMessage="1" showErrorMessage="1" sqref="AB45" xr:uid="{D55293B5-5C94-427F-B191-DCEE9502710E}">
      <formula1>#REF!</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0CBA5-9ECB-4566-B112-F7C016F5CF4C}">
  <sheetPr codeName="Sheet4"/>
  <dimension ref="A1:X201"/>
  <sheetViews>
    <sheetView workbookViewId="0">
      <selection activeCell="T11" sqref="T11"/>
    </sheetView>
  </sheetViews>
  <sheetFormatPr defaultColWidth="9.1640625" defaultRowHeight="18"/>
  <cols>
    <col min="1" max="1" width="31.58203125" style="261" bestFit="1" customWidth="1"/>
    <col min="2" max="2" width="31.58203125" style="261" customWidth="1"/>
    <col min="3" max="3" width="57" style="261" customWidth="1"/>
    <col min="4" max="4" width="29.75" style="261" customWidth="1"/>
    <col min="5" max="5" width="16" style="261" bestFit="1" customWidth="1"/>
    <col min="6" max="6" width="55.83203125" style="261" customWidth="1"/>
    <col min="7" max="19" width="9.1640625" style="261"/>
    <col min="20" max="20" width="4.25" style="261" bestFit="1" customWidth="1"/>
    <col min="21" max="21" width="9.4140625" style="261" bestFit="1" customWidth="1"/>
    <col min="22" max="22" width="9.1640625" style="261"/>
    <col min="23" max="23" width="18.4140625" style="261" bestFit="1" customWidth="1"/>
    <col min="24" max="24" width="18.25" style="261" customWidth="1"/>
    <col min="25" max="16384" width="9.1640625" style="261"/>
  </cols>
  <sheetData>
    <row r="1" spans="1:24" ht="15.75" customHeight="1" thickBot="1">
      <c r="A1" s="379" t="s">
        <v>755</v>
      </c>
      <c r="B1" s="380"/>
      <c r="C1" s="381"/>
      <c r="D1" s="279" t="s">
        <v>914</v>
      </c>
      <c r="E1" s="279" t="s">
        <v>915</v>
      </c>
      <c r="F1" s="279" t="s">
        <v>916</v>
      </c>
      <c r="J1" s="382" t="s">
        <v>946</v>
      </c>
      <c r="K1" s="382"/>
      <c r="L1" s="382"/>
      <c r="M1" s="382"/>
      <c r="N1" s="382"/>
      <c r="O1" s="382"/>
      <c r="P1" s="382"/>
      <c r="Q1" s="382"/>
      <c r="R1" s="382"/>
      <c r="S1" s="382"/>
      <c r="T1" s="382"/>
      <c r="U1" s="382"/>
      <c r="W1" s="279" t="s">
        <v>959</v>
      </c>
      <c r="X1" s="287"/>
    </row>
    <row r="2" spans="1:24" ht="18.5" thickBot="1">
      <c r="A2" s="379" t="s">
        <v>756</v>
      </c>
      <c r="B2" s="380"/>
      <c r="C2" s="380"/>
      <c r="D2" s="380"/>
      <c r="E2" s="380"/>
      <c r="F2" s="381"/>
      <c r="J2" s="382"/>
      <c r="K2" s="382"/>
      <c r="L2" s="382"/>
      <c r="M2" s="382"/>
      <c r="N2" s="382"/>
      <c r="O2" s="382"/>
      <c r="P2" s="382"/>
      <c r="Q2" s="382"/>
      <c r="R2" s="382"/>
      <c r="S2" s="382"/>
      <c r="T2" s="382"/>
      <c r="U2" s="382"/>
      <c r="W2" s="286" t="s">
        <v>755</v>
      </c>
      <c r="X2" s="286" t="s">
        <v>914</v>
      </c>
    </row>
    <row r="3" spans="1:24">
      <c r="A3" s="283" t="str">
        <f>_xlfn.TEXTJOIN("__",TRUE,IFERROR(LEFT('Probes and Primers'!$A2,SEARCH(" Probes",'Probes and Primers'!$A2)-1),'Probes and Primers'!$A2),SUBSTITUTE(SUBSTITUTE(SUBSTITUTE(SUBSTITUTE('Probes and Primers'!$D2&amp;"_"&amp;'Probes and Primers'!$F2&amp;"_"&amp;IF('Probes and Primers'!$A2="Primers",LEFT('Probes and Primers'!$G2,3),LEFT('Probes and Primers'!$G2,1)),"-","")," ",""),"(",""),")",""))</f>
        <v>__</v>
      </c>
      <c r="B3" s="284">
        <f>IF(ISBLANK($C3),0,LEN(SUBSTITUTE(SUBSTITUTE(SUBSTITUTE($C3,"*",""),"+","")," ","")))</f>
        <v>0</v>
      </c>
      <c r="C3" s="285" t="str">
        <f>_xlfn.LET(_xlpm.seq, LOWER(SUBSTITUTE('Probes and Primers'!E2," ","")),
SUBSTITUTE(SUBSTITUTE(SUBSTITUTE(SUBSTITUTE(SUBSTITUTE(SUBSTITUTE(SUBSTITUTE(SUBSTITUTE(SUBSTITUTE(SUBSTITUTE(SUBSTITUTE(SUBSTITUTE(SUBSTITUTE(SUBSTITUTE(SUBSTITUTE(SUBSTITUTE(SUBSTITUTE(SUBSTITUTE(SUBSTITUTE(SUBSTITUTE(SUBSTITUTE(SUBSTITUTE(SUBSTITUTE(_xlpm.seq,
$W$3,"#"),
$W$4,"#"),
$W$5,"#"),
$W$6,"#"),
$W$7,"#"),
$W$8,"#"),
$W$9,"#"),
$W$10,"#"),
$W$11,"#"),
$W$12,"#"),
$W$13,"#"),
$W$14,"#"),
$W$15,"#"),
$W$16,"#"),
$W$17,"#"),
$W$18,"#"),
$W$19,"#"),
$W$20,"#"),
$W$21,"#"),
$W$22,"#"),
$W$23,"#"),
$W$24,""),
$W$25,""))</f>
        <v/>
      </c>
      <c r="D3" s="283" t="str">
        <f>_xlfn.CONCAT("Scorpion_",SUBSTITUTE(SUBSTITUTE(SUBSTITUTE(SUBSTITUTE('Scorpions Primers'!$C2&amp;"_"&amp;'Scorpions Primers'!$E2,"-","")," ",""),"(",""),")",""))</f>
        <v>Scorpion__</v>
      </c>
      <c r="E3" s="284">
        <f>IF(ISBLANK($F3), 0, LEN(SUBSTITUTE(SUBSTITUTE(SUBSTITUTE($F3, "*", ""), "+", "")," ","")))+ 2</f>
        <v>2</v>
      </c>
      <c r="F3" s="285" t="str">
        <f>_xlfn.LET(_xlpm.seq, LOWER(SUBSTITUTE(_xlfn.CONCAT('Scorpions Primers'!D2,'Scorpions Primers'!G2)," ","")),
SUBSTITUTE(SUBSTITUTE(SUBSTITUTE(SUBSTITUTE(SUBSTITUTE(SUBSTITUTE(SUBSTITUTE(SUBSTITUTE(SUBSTITUTE(SUBSTITUTE(SUBSTITUTE(SUBSTITUTE(SUBSTITUTE(SUBSTITUTE(SUBSTITUTE(SUBSTITUTE(SUBSTITUTE(_xlpm.seq,
$X$3,"#"),
$X$4,"#"),
$X$5,"#"),
$X$6,"#"),
$X$7,"#"),
$X$8,"#"),
$X$9,"#"),
$X$10,"#"),
$X$11,"#"),
$X$12,"#"),
$X$13,"#"),
$X$14,"#"),
$X$15,"#"),
$X$16,"#"),
$X$17,"#"),
$X$18,""),
$X$19,))</f>
        <v/>
      </c>
      <c r="J3" s="382"/>
      <c r="K3" s="382"/>
      <c r="L3" s="382"/>
      <c r="M3" s="382"/>
      <c r="N3" s="382"/>
      <c r="O3" s="382"/>
      <c r="P3" s="382"/>
      <c r="Q3" s="382"/>
      <c r="R3" s="382"/>
      <c r="S3" s="382"/>
      <c r="T3" s="382"/>
      <c r="U3" s="382"/>
      <c r="W3" s="291" t="s">
        <v>960</v>
      </c>
      <c r="X3" s="292" t="s">
        <v>960</v>
      </c>
    </row>
    <row r="4" spans="1:24" ht="18.5" thickBot="1">
      <c r="A4" s="262" t="str">
        <f>_xlfn.TEXTJOIN("__",TRUE,IFERROR(LEFT('Probes and Primers'!$A3,SEARCH(" Probes",'Probes and Primers'!$A3)-1),'Probes and Primers'!$A3),SUBSTITUTE(SUBSTITUTE(SUBSTITUTE(SUBSTITUTE('Probes and Primers'!$D3&amp;"_"&amp;'Probes and Primers'!$F3&amp;"_"&amp;IF('Probes and Primers'!$A3="Primers",LEFT('Probes and Primers'!$G3,3),LEFT('Probes and Primers'!$G3,1)),"-","")," ",""),"(",""),")",""))</f>
        <v>__</v>
      </c>
      <c r="B4" s="261">
        <f t="shared" ref="B4:B67" si="0">IF(ISBLANK($C4),0,LEN(SUBSTITUTE(SUBSTITUTE(SUBSTITUTE($C4,"*",""),"+","")," ","")))</f>
        <v>0</v>
      </c>
      <c r="C4" s="263" t="str">
        <f>SUBSTITUTE(SUBSTITUTE(SUBSTITUTE(SUBSTITUTE(SUBSTITUTE(SUBSTITUTE(SUBSTITUTE(SUBSTITUTE(SUBSTITUTE(SUBSTITUTE(SUBSTITUTE(SUBSTITUTE(SUBSTITUTE(SUBSTITUTE(SUBSTITUTE(SUBSTITUTE(SUBSTITUTE(SUBSTITUTE(SUBSTITUTE(SUBSTITUTE(SUBSTITUTE(SUBSTITUTE(SUBSTITUTE(LOWER('Probes and Primers'!E3),
$W$3,"#"),
$W$4,"#"),
$W$5,"#"),
$W$6,"#"),
$W$7,"#"),
$W$8,"#"),
$W$9,"#"),
$W$10,"#"),
$W$11,"#"),
$W$12,"#"),
$W$13,"#"),
$W$14,"#"),
$W$15,"#"),
$W$16,"#"),
$W$17,"#"),
$W$18,"#"),
$W$19,"#"),
$W$20,"#"),
$W$21,"#"),
$W$22,"#"),
$W$23,"#"),
$W$24,""),
$W$25,"")</f>
        <v/>
      </c>
      <c r="D4" s="262" t="str">
        <f>_xlfn.CONCAT("Scorpion_",SUBSTITUTE(SUBSTITUTE(SUBSTITUTE(SUBSTITUTE('Scorpions Primers'!$C3&amp;"_"&amp;'Scorpions Primers'!$E3,"-","")," ",""),"(",""),")",""))</f>
        <v>Scorpion__</v>
      </c>
      <c r="E4" s="261">
        <f t="shared" ref="E4:E67" si="1">IF(ISBLANK($F4), 0, LEN(SUBSTITUTE(SUBSTITUTE(SUBSTITUTE($F4, "*", ""), "+", "")," ","")))+ 2</f>
        <v>2</v>
      </c>
      <c r="F4" s="263" t="str">
        <f>_xlfn.LET(_xlpm.seq, LOWER(_xlfn.CONCAT('Scorpions Primers'!D3,'Scorpions Primers'!G3)),
SUBSTITUTE(SUBSTITUTE(SUBSTITUTE(SUBSTITUTE(SUBSTITUTE(SUBSTITUTE(SUBSTITUTE(SUBSTITUTE(SUBSTITUTE(SUBSTITUTE(SUBSTITUTE(SUBSTITUTE(SUBSTITUTE(SUBSTITUTE(SUBSTITUTE(SUBSTITUTE(SUBSTITUTE(_xlpm.seq,
$X$3,"#"),
$X$4,"#"),
$X$5,"#"),
$X$6,"#"),
$X$7,"#"),
$X$8,"#"),
$X$9,"#"),
$X$10,"#"),
$X$11,"#"),
$X$12,"#"),
$X$13,"#"),
$X$14,"#"),
$X$15,"#"),
$X$16,"#"),
$X$17,"#"),
$X$18,""),
$X$19,))</f>
        <v/>
      </c>
      <c r="W4" s="291" t="s">
        <v>961</v>
      </c>
      <c r="X4" s="292" t="s">
        <v>961</v>
      </c>
    </row>
    <row r="5" spans="1:24" ht="18.5" thickBot="1">
      <c r="A5" s="262" t="str">
        <f>_xlfn.TEXTJOIN("__",TRUE,IFERROR(LEFT('Probes and Primers'!$A4,SEARCH(" Probes",'Probes and Primers'!$A4)-1),'Probes and Primers'!$A4),SUBSTITUTE(SUBSTITUTE(SUBSTITUTE(SUBSTITUTE('Probes and Primers'!$D4&amp;"_"&amp;'Probes and Primers'!$F4&amp;"_"&amp;IF('Probes and Primers'!$A4="Primers",LEFT('Probes and Primers'!$G4,3),LEFT('Probes and Primers'!$G4,1)),"-","")," ",""),"(",""),")",""))</f>
        <v>__</v>
      </c>
      <c r="B5" s="261">
        <f t="shared" si="0"/>
        <v>0</v>
      </c>
      <c r="C5" s="263" t="str">
        <f>SUBSTITUTE(SUBSTITUTE(SUBSTITUTE(SUBSTITUTE(SUBSTITUTE(SUBSTITUTE(SUBSTITUTE(SUBSTITUTE(SUBSTITUTE(SUBSTITUTE(SUBSTITUTE(SUBSTITUTE(SUBSTITUTE(SUBSTITUTE(SUBSTITUTE(SUBSTITUTE(SUBSTITUTE(SUBSTITUTE(SUBSTITUTE(SUBSTITUTE(SUBSTITUTE(SUBSTITUTE(SUBSTITUTE(LOWER('Probes and Primers'!E4),
$W$3,"#"),
$W$4,"#"),
$W$5,"#"),
$W$6,"#"),
$W$7,"#"),
$W$8,"#"),
$W$9,"#"),
$W$10,"#"),
$W$11,"#"),
$W$12,"#"),
$W$13,"#"),
$W$14,"#"),
$W$15,"#"),
$W$16,"#"),
$W$17,"#"),
$W$18,"#"),
$W$19,"#"),
$W$20,"#"),
$W$21,"#"),
$W$22,"#"),
$W$23,"#"),
$W$24,""),
$W$25,"")</f>
        <v/>
      </c>
      <c r="D5" s="262" t="str">
        <f>_xlfn.CONCAT("Scorpion_",SUBSTITUTE(SUBSTITUTE(SUBSTITUTE(SUBSTITUTE('Scorpions Primers'!$C4&amp;"_"&amp;'Scorpions Primers'!$E4,"-","")," ",""),"(",""),")",""))</f>
        <v>Scorpion__</v>
      </c>
      <c r="E5" s="261">
        <f t="shared" si="1"/>
        <v>2</v>
      </c>
      <c r="F5" s="263" t="str">
        <f>_xlfn.LET(_xlpm.seq, LOWER(_xlfn.CONCAT('Scorpions Primers'!D4,'Scorpions Primers'!G4)),
SUBSTITUTE(SUBSTITUTE(SUBSTITUTE(SUBSTITUTE(SUBSTITUTE(SUBSTITUTE(SUBSTITUTE(SUBSTITUTE(SUBSTITUTE(SUBSTITUTE(SUBSTITUTE(SUBSTITUTE(SUBSTITUTE(SUBSTITUTE(SUBSTITUTE(SUBSTITUTE(SUBSTITUTE(_xlpm.seq,
$X$3,"#"),
$X$4,"#"),
$X$5,"#"),
$X$6,"#"),
$X$7,"#"),
$X$8,"#"),
$X$9,"#"),
$X$10,"#"),
$X$11,"#"),
$X$12,"#"),
$X$13,"#"),
$X$14,"#"),
$X$15,"#"),
$X$16,"#"),
$X$17,"#"),
$X$18,""),
$X$19,))</f>
        <v/>
      </c>
      <c r="T5" s="288" t="s">
        <v>981</v>
      </c>
      <c r="U5" s="285" t="s">
        <v>982</v>
      </c>
      <c r="W5" s="291" t="s">
        <v>962</v>
      </c>
      <c r="X5" s="292" t="s">
        <v>962</v>
      </c>
    </row>
    <row r="6" spans="1:24" ht="18.5" thickBot="1">
      <c r="A6" s="262" t="str">
        <f>_xlfn.TEXTJOIN("__",TRUE,IFERROR(LEFT('Probes and Primers'!$A5,SEARCH(" Probes",'Probes and Primers'!$A5)-1),'Probes and Primers'!$A5),SUBSTITUTE(SUBSTITUTE(SUBSTITUTE(SUBSTITUTE('Probes and Primers'!$D5&amp;"_"&amp;'Probes and Primers'!$F5&amp;"_"&amp;IF('Probes and Primers'!$A5="Primers",LEFT('Probes and Primers'!$G5,3),LEFT('Probes and Primers'!$G5,1)),"-","")," ",""),"(",""),")",""))</f>
        <v>__</v>
      </c>
      <c r="B6" s="261">
        <f t="shared" si="0"/>
        <v>0</v>
      </c>
      <c r="C6" s="263" t="str">
        <f>SUBSTITUTE(SUBSTITUTE(SUBSTITUTE(SUBSTITUTE(SUBSTITUTE(SUBSTITUTE(SUBSTITUTE(SUBSTITUTE(SUBSTITUTE(SUBSTITUTE(SUBSTITUTE(SUBSTITUTE(SUBSTITUTE(SUBSTITUTE(SUBSTITUTE(SUBSTITUTE(SUBSTITUTE(SUBSTITUTE(SUBSTITUTE(SUBSTITUTE(SUBSTITUTE(SUBSTITUTE(SUBSTITUTE(LOWER('Probes and Primers'!E5),
$W$3,"#"),
$W$4,"#"),
$W$5,"#"),
$W$6,"#"),
$W$7,"#"),
$W$8,"#"),
$W$9,"#"),
$W$10,"#"),
$W$11,"#"),
$W$12,"#"),
$W$13,"#"),
$W$14,"#"),
$W$15,"#"),
$W$16,"#"),
$W$17,"#"),
$W$18,"#"),
$W$19,"#"),
$W$20,"#"),
$W$21,"#"),
$W$22,"#"),
$W$23,"#"),
$W$24,""),
$W$25,"")</f>
        <v/>
      </c>
      <c r="D6" s="262" t="str">
        <f>_xlfn.CONCAT("Scorpion_",SUBSTITUTE(SUBSTITUTE(SUBSTITUTE(SUBSTITUTE('Scorpions Primers'!$C5&amp;"_"&amp;'Scorpions Primers'!$E5,"-","")," ",""),"(",""),")",""))</f>
        <v>Scorpion__</v>
      </c>
      <c r="E6" s="261">
        <f t="shared" si="1"/>
        <v>2</v>
      </c>
      <c r="F6" s="263" t="str">
        <f>_xlfn.LET(_xlpm.seq, LOWER(_xlfn.CONCAT('Scorpions Primers'!D5,'Scorpions Primers'!G5)),
SUBSTITUTE(SUBSTITUTE(SUBSTITUTE(SUBSTITUTE(SUBSTITUTE(SUBSTITUTE(SUBSTITUTE(SUBSTITUTE(SUBSTITUTE(SUBSTITUTE(SUBSTITUTE(SUBSTITUTE(SUBSTITUTE(SUBSTITUTE(SUBSTITUTE(SUBSTITUTE(SUBSTITUTE(_xlpm.seq,
$X$3,"#"),
$X$4,"#"),
$X$5,"#"),
$X$6,"#"),
$X$7,"#"),
$X$8,"#"),
$X$9,"#"),
$X$10,"#"),
$X$11,"#"),
$X$12,"#"),
$X$13,"#"),
$X$14,"#"),
$X$15,"#"),
$X$16,"#"),
$X$17,"#"),
$X$18,""),
$X$19,))</f>
        <v/>
      </c>
      <c r="T6" s="290"/>
      <c r="U6" s="288">
        <v>0</v>
      </c>
      <c r="W6" s="291" t="s">
        <v>963</v>
      </c>
      <c r="X6" s="292" t="s">
        <v>963</v>
      </c>
    </row>
    <row r="7" spans="1:24" ht="18.5" thickBot="1">
      <c r="A7" s="262" t="str">
        <f>_xlfn.TEXTJOIN("__",TRUE,IFERROR(LEFT('Probes and Primers'!$A6,SEARCH(" Probes",'Probes and Primers'!$A6)-1),'Probes and Primers'!$A6),SUBSTITUTE(SUBSTITUTE(SUBSTITUTE(SUBSTITUTE('Probes and Primers'!$D6&amp;"_"&amp;'Probes and Primers'!$F6&amp;"_"&amp;IF('Probes and Primers'!$A6="Primers",LEFT('Probes and Primers'!$G6,3),LEFT('Probes and Primers'!$G6,1)),"-","")," ",""),"(",""),")",""))</f>
        <v>__</v>
      </c>
      <c r="B7" s="261">
        <f t="shared" si="0"/>
        <v>0</v>
      </c>
      <c r="C7" s="263" t="str">
        <f>SUBSTITUTE(SUBSTITUTE(SUBSTITUTE(SUBSTITUTE(SUBSTITUTE(SUBSTITUTE(SUBSTITUTE(SUBSTITUTE(SUBSTITUTE(SUBSTITUTE(SUBSTITUTE(SUBSTITUTE(SUBSTITUTE(SUBSTITUTE(SUBSTITUTE(SUBSTITUTE(SUBSTITUTE(SUBSTITUTE(SUBSTITUTE(SUBSTITUTE(SUBSTITUTE(SUBSTITUTE(SUBSTITUTE(LOWER('Probes and Primers'!E6),
$W$3,"#"),
$W$4,"#"),
$W$5,"#"),
$W$6,"#"),
$W$7,"#"),
$W$8,"#"),
$W$9,"#"),
$W$10,"#"),
$W$11,"#"),
$W$12,"#"),
$W$13,"#"),
$W$14,"#"),
$W$15,"#"),
$W$16,"#"),
$W$17,"#"),
$W$18,"#"),
$W$19,"#"),
$W$20,"#"),
$W$21,"#"),
$W$22,"#"),
$W$23,"#"),
$W$24,""),
$W$25,"")</f>
        <v/>
      </c>
      <c r="D7" s="262" t="str">
        <f>_xlfn.CONCAT("Scorpion_",SUBSTITUTE(SUBSTITUTE(SUBSTITUTE(SUBSTITUTE('Scorpions Primers'!$C6&amp;"_"&amp;'Scorpions Primers'!$E6,"-","")," ",""),"(",""),")",""))</f>
        <v>Scorpion__</v>
      </c>
      <c r="E7" s="261">
        <f t="shared" si="1"/>
        <v>2</v>
      </c>
      <c r="F7" s="263" t="str">
        <f>_xlfn.LET(_xlpm.seq, LOWER(_xlfn.CONCAT('Scorpions Primers'!D6,'Scorpions Primers'!G6)),
SUBSTITUTE(SUBSTITUTE(SUBSTITUTE(SUBSTITUTE(SUBSTITUTE(SUBSTITUTE(SUBSTITUTE(SUBSTITUTE(SUBSTITUTE(SUBSTITUTE(SUBSTITUTE(SUBSTITUTE(SUBSTITUTE(SUBSTITUTE(SUBSTITUTE(SUBSTITUTE(SUBSTITUTE(_xlpm.seq,
$X$3,"#"),
$X$4,"#"),
$X$5,"#"),
$X$6,"#"),
$X$7,"#"),
$X$8,"#"),
$X$9,"#"),
$X$10,"#"),
$X$11,"#"),
$X$12,"#"),
$X$13,"#"),
$X$14,"#"),
$X$15,"#"),
$X$16,"#"),
$X$17,"#"),
$X$18,""),
$X$19,))</f>
        <v/>
      </c>
      <c r="T7" s="289"/>
      <c r="U7" s="288">
        <v>1</v>
      </c>
      <c r="W7" s="291" t="s">
        <v>964</v>
      </c>
      <c r="X7" s="292" t="s">
        <v>964</v>
      </c>
    </row>
    <row r="8" spans="1:24">
      <c r="A8" s="262" t="str">
        <f>_xlfn.TEXTJOIN("__",TRUE,IFERROR(LEFT('Probes and Primers'!$A7,SEARCH(" Probes",'Probes and Primers'!$A7)-1),'Probes and Primers'!$A7),SUBSTITUTE(SUBSTITUTE(SUBSTITUTE(SUBSTITUTE('Probes and Primers'!$D7&amp;"_"&amp;'Probes and Primers'!$F7&amp;"_"&amp;IF('Probes and Primers'!$A7="Primers",LEFT('Probes and Primers'!$G7,3),LEFT('Probes and Primers'!$G7,1)),"-","")," ",""),"(",""),")",""))</f>
        <v>__</v>
      </c>
      <c r="B8" s="261">
        <f t="shared" si="0"/>
        <v>0</v>
      </c>
      <c r="C8" s="263" t="str">
        <f>SUBSTITUTE(SUBSTITUTE(SUBSTITUTE(SUBSTITUTE(SUBSTITUTE(SUBSTITUTE(SUBSTITUTE(SUBSTITUTE(SUBSTITUTE(SUBSTITUTE(SUBSTITUTE(SUBSTITUTE(SUBSTITUTE(SUBSTITUTE(SUBSTITUTE(SUBSTITUTE(SUBSTITUTE(SUBSTITUTE(SUBSTITUTE(SUBSTITUTE(SUBSTITUTE(SUBSTITUTE(SUBSTITUTE(LOWER('Probes and Primers'!E7),
$W$3,"#"),
$W$4,"#"),
$W$5,"#"),
$W$6,"#"),
$W$7,"#"),
$W$8,"#"),
$W$9,"#"),
$W$10,"#"),
$W$11,"#"),
$W$12,"#"),
$W$13,"#"),
$W$14,"#"),
$W$15,"#"),
$W$16,"#"),
$W$17,"#"),
$W$18,"#"),
$W$19,"#"),
$W$20,"#"),
$W$21,"#"),
$W$22,"#"),
$W$23,"#"),
$W$24,""),
$W$25,"")</f>
        <v/>
      </c>
      <c r="D8" s="262" t="str">
        <f>_xlfn.CONCAT("Scorpion_",SUBSTITUTE(SUBSTITUTE(SUBSTITUTE(SUBSTITUTE('Scorpions Primers'!$C7&amp;"_"&amp;'Scorpions Primers'!$E7,"-","")," ",""),"(",""),")",""))</f>
        <v>Scorpion__</v>
      </c>
      <c r="E8" s="261">
        <f t="shared" si="1"/>
        <v>2</v>
      </c>
      <c r="F8" s="263" t="str">
        <f>_xlfn.LET(_xlpm.seq, LOWER(_xlfn.CONCAT('Scorpions Primers'!D7,'Scorpions Primers'!G7)),
SUBSTITUTE(SUBSTITUTE(SUBSTITUTE(SUBSTITUTE(SUBSTITUTE(SUBSTITUTE(SUBSTITUTE(SUBSTITUTE(SUBSTITUTE(SUBSTITUTE(SUBSTITUTE(SUBSTITUTE(SUBSTITUTE(SUBSTITUTE(SUBSTITUTE(SUBSTITUTE(SUBSTITUTE(_xlpm.seq,
$X$3,"#"),
$X$4,"#"),
$X$5,"#"),
$X$6,"#"),
$X$7,"#"),
$X$8,"#"),
$X$9,"#"),
$X$10,"#"),
$X$11,"#"),
$X$12,"#"),
$X$13,"#"),
$X$14,"#"),
$X$15,"#"),
$X$16,"#"),
$X$17,"#"),
$X$18,""),
$X$19,))</f>
        <v/>
      </c>
      <c r="W8" s="291" t="s">
        <v>965</v>
      </c>
      <c r="X8" s="292" t="s">
        <v>965</v>
      </c>
    </row>
    <row r="9" spans="1:24">
      <c r="A9" s="262" t="str">
        <f>_xlfn.TEXTJOIN("__",TRUE,IFERROR(LEFT('Probes and Primers'!$A8,SEARCH(" Probes",'Probes and Primers'!$A8)-1),'Probes and Primers'!$A8),SUBSTITUTE(SUBSTITUTE(SUBSTITUTE(SUBSTITUTE('Probes and Primers'!$D8&amp;"_"&amp;'Probes and Primers'!$F8&amp;"_"&amp;IF('Probes and Primers'!$A8="Primers",LEFT('Probes and Primers'!$G8,3),LEFT('Probes and Primers'!$G8,1)),"-","")," ",""),"(",""),")",""))</f>
        <v>__</v>
      </c>
      <c r="B9" s="261">
        <f t="shared" si="0"/>
        <v>0</v>
      </c>
      <c r="C9" s="263" t="str">
        <f>SUBSTITUTE(SUBSTITUTE(SUBSTITUTE(SUBSTITUTE(SUBSTITUTE(SUBSTITUTE(SUBSTITUTE(SUBSTITUTE(SUBSTITUTE(SUBSTITUTE(SUBSTITUTE(SUBSTITUTE(SUBSTITUTE(SUBSTITUTE(SUBSTITUTE(SUBSTITUTE(SUBSTITUTE(SUBSTITUTE(SUBSTITUTE(SUBSTITUTE(SUBSTITUTE(SUBSTITUTE(SUBSTITUTE(LOWER('Probes and Primers'!E8),
$W$3,"#"),
$W$4,"#"),
$W$5,"#"),
$W$6,"#"),
$W$7,"#"),
$W$8,"#"),
$W$9,"#"),
$W$10,"#"),
$W$11,"#"),
$W$12,"#"),
$W$13,"#"),
$W$14,"#"),
$W$15,"#"),
$W$16,"#"),
$W$17,"#"),
$W$18,"#"),
$W$19,"#"),
$W$20,"#"),
$W$21,"#"),
$W$22,"#"),
$W$23,"#"),
$W$24,""),
$W$25,"")</f>
        <v/>
      </c>
      <c r="D9" s="262" t="str">
        <f>_xlfn.CONCAT("Scorpion_",SUBSTITUTE(SUBSTITUTE(SUBSTITUTE(SUBSTITUTE('Scorpions Primers'!$C8&amp;"_"&amp;'Scorpions Primers'!$E8,"-","")," ",""),"(",""),")",""))</f>
        <v>Scorpion__</v>
      </c>
      <c r="E9" s="261">
        <f t="shared" si="1"/>
        <v>2</v>
      </c>
      <c r="F9" s="263" t="str">
        <f>_xlfn.LET(_xlpm.seq, LOWER(_xlfn.CONCAT('Scorpions Primers'!D8,'Scorpions Primers'!G8)),
SUBSTITUTE(SUBSTITUTE(SUBSTITUTE(SUBSTITUTE(SUBSTITUTE(SUBSTITUTE(SUBSTITUTE(SUBSTITUTE(SUBSTITUTE(SUBSTITUTE(SUBSTITUTE(SUBSTITUTE(SUBSTITUTE(SUBSTITUTE(SUBSTITUTE(SUBSTITUTE(SUBSTITUTE(_xlpm.seq,
$X$3,"#"),
$X$4,"#"),
$X$5,"#"),
$X$6,"#"),
$X$7,"#"),
$X$8,"#"),
$X$9,"#"),
$X$10,"#"),
$X$11,"#"),
$X$12,"#"),
$X$13,"#"),
$X$14,"#"),
$X$15,"#"),
$X$16,"#"),
$X$17,"#"),
$X$18,""),
$X$19,))</f>
        <v/>
      </c>
      <c r="W9" s="291" t="s">
        <v>966</v>
      </c>
      <c r="X9" s="292" t="s">
        <v>966</v>
      </c>
    </row>
    <row r="10" spans="1:24">
      <c r="A10" s="262" t="str">
        <f>_xlfn.TEXTJOIN("__",TRUE,IFERROR(LEFT('Probes and Primers'!$A9,SEARCH(" Probes",'Probes and Primers'!$A9)-1),'Probes and Primers'!$A9),SUBSTITUTE(SUBSTITUTE(SUBSTITUTE(SUBSTITUTE('Probes and Primers'!$D9&amp;"_"&amp;'Probes and Primers'!$F9&amp;"_"&amp;IF('Probes and Primers'!$A9="Primers",LEFT('Probes and Primers'!$G9,3),LEFT('Probes and Primers'!$G9,1)),"-","")," ",""),"(",""),")",""))</f>
        <v>__</v>
      </c>
      <c r="B10" s="261">
        <f t="shared" si="0"/>
        <v>0</v>
      </c>
      <c r="C10" s="263" t="str">
        <f>SUBSTITUTE(SUBSTITUTE(SUBSTITUTE(SUBSTITUTE(SUBSTITUTE(SUBSTITUTE(SUBSTITUTE(SUBSTITUTE(SUBSTITUTE(SUBSTITUTE(SUBSTITUTE(SUBSTITUTE(SUBSTITUTE(SUBSTITUTE(SUBSTITUTE(SUBSTITUTE(SUBSTITUTE(SUBSTITUTE(SUBSTITUTE(SUBSTITUTE(SUBSTITUTE(SUBSTITUTE(SUBSTITUTE(LOWER('Probes and Primers'!E9),
$W$3,"#"),
$W$4,"#"),
$W$5,"#"),
$W$6,"#"),
$W$7,"#"),
$W$8,"#"),
$W$9,"#"),
$W$10,"#"),
$W$11,"#"),
$W$12,"#"),
$W$13,"#"),
$W$14,"#"),
$W$15,"#"),
$W$16,"#"),
$W$17,"#"),
$W$18,"#"),
$W$19,"#"),
$W$20,"#"),
$W$21,"#"),
$W$22,"#"),
$W$23,"#"),
$W$24,""),
$W$25,"")</f>
        <v/>
      </c>
      <c r="D10" s="262" t="str">
        <f>_xlfn.CONCAT("Scorpion_",SUBSTITUTE(SUBSTITUTE(SUBSTITUTE(SUBSTITUTE('Scorpions Primers'!$C9&amp;"_"&amp;'Scorpions Primers'!$E9,"-","")," ",""),"(",""),")",""))</f>
        <v>Scorpion__</v>
      </c>
      <c r="E10" s="261">
        <f t="shared" si="1"/>
        <v>2</v>
      </c>
      <c r="F10" s="263" t="str">
        <f>_xlfn.LET(_xlpm.seq, LOWER(_xlfn.CONCAT('Scorpions Primers'!D9,'Scorpions Primers'!G9)),
SUBSTITUTE(SUBSTITUTE(SUBSTITUTE(SUBSTITUTE(SUBSTITUTE(SUBSTITUTE(SUBSTITUTE(SUBSTITUTE(SUBSTITUTE(SUBSTITUTE(SUBSTITUTE(SUBSTITUTE(SUBSTITUTE(SUBSTITUTE(SUBSTITUTE(SUBSTITUTE(SUBSTITUTE(_xlpm.seq,
$X$3,"#"),
$X$4,"#"),
$X$5,"#"),
$X$6,"#"),
$X$7,"#"),
$X$8,"#"),
$X$9,"#"),
$X$10,"#"),
$X$11,"#"),
$X$12,"#"),
$X$13,"#"),
$X$14,"#"),
$X$15,"#"),
$X$16,"#"),
$X$17,"#"),
$X$18,""),
$X$19,))</f>
        <v/>
      </c>
      <c r="W10" s="291" t="s">
        <v>967</v>
      </c>
      <c r="X10" s="292" t="s">
        <v>967</v>
      </c>
    </row>
    <row r="11" spans="1:24">
      <c r="A11" s="262" t="str">
        <f>_xlfn.TEXTJOIN("__",TRUE,IFERROR(LEFT('Probes and Primers'!$A10,SEARCH(" Probes",'Probes and Primers'!$A10)-1),'Probes and Primers'!$A10),SUBSTITUTE(SUBSTITUTE(SUBSTITUTE(SUBSTITUTE('Probes and Primers'!$D10&amp;"_"&amp;'Probes and Primers'!$F10&amp;"_"&amp;IF('Probes and Primers'!$A10="Primers",LEFT('Probes and Primers'!$G10,3),LEFT('Probes and Primers'!$G10,1)),"-","")," ",""),"(",""),")",""))</f>
        <v>__</v>
      </c>
      <c r="B11" s="261">
        <f t="shared" si="0"/>
        <v>0</v>
      </c>
      <c r="C11" s="263" t="str">
        <f>SUBSTITUTE(SUBSTITUTE(SUBSTITUTE(SUBSTITUTE(SUBSTITUTE(SUBSTITUTE(SUBSTITUTE(SUBSTITUTE(SUBSTITUTE(SUBSTITUTE(SUBSTITUTE(SUBSTITUTE(SUBSTITUTE(SUBSTITUTE(SUBSTITUTE(SUBSTITUTE(SUBSTITUTE(SUBSTITUTE(SUBSTITUTE(SUBSTITUTE(SUBSTITUTE(SUBSTITUTE(SUBSTITUTE(LOWER('Probes and Primers'!E10),
$W$3,"#"),
$W$4,"#"),
$W$5,"#"),
$W$6,"#"),
$W$7,"#"),
$W$8,"#"),
$W$9,"#"),
$W$10,"#"),
$W$11,"#"),
$W$12,"#"),
$W$13,"#"),
$W$14,"#"),
$W$15,"#"),
$W$16,"#"),
$W$17,"#"),
$W$18,"#"),
$W$19,"#"),
$W$20,"#"),
$W$21,"#"),
$W$22,"#"),
$W$23,"#"),
$W$24,""),
$W$25,"")</f>
        <v/>
      </c>
      <c r="D11" s="262" t="str">
        <f>_xlfn.CONCAT("Scorpion_",SUBSTITUTE(SUBSTITUTE(SUBSTITUTE(SUBSTITUTE('Scorpions Primers'!$C10&amp;"_"&amp;'Scorpions Primers'!$E10,"-","")," ",""),"(",""),")",""))</f>
        <v>Scorpion__</v>
      </c>
      <c r="E11" s="261">
        <f t="shared" si="1"/>
        <v>2</v>
      </c>
      <c r="F11" s="263" t="str">
        <f>_xlfn.LET(_xlpm.seq, LOWER(_xlfn.CONCAT('Scorpions Primers'!D10,'Scorpions Primers'!G10)),
SUBSTITUTE(SUBSTITUTE(SUBSTITUTE(SUBSTITUTE(SUBSTITUTE(SUBSTITUTE(SUBSTITUTE(SUBSTITUTE(SUBSTITUTE(SUBSTITUTE(SUBSTITUTE(SUBSTITUTE(SUBSTITUTE(SUBSTITUTE(SUBSTITUTE(SUBSTITUTE(SUBSTITUTE(_xlpm.seq,
$X$3,"#"),
$X$4,"#"),
$X$5,"#"),
$X$6,"#"),
$X$7,"#"),
$X$8,"#"),
$X$9,"#"),
$X$10,"#"),
$X$11,"#"),
$X$12,"#"),
$X$13,"#"),
$X$14,"#"),
$X$15,"#"),
$X$16,"#"),
$X$17,"#"),
$X$18,""),
$X$19,))</f>
        <v/>
      </c>
      <c r="W11" s="291" t="s">
        <v>968</v>
      </c>
      <c r="X11" s="292" t="s">
        <v>968</v>
      </c>
    </row>
    <row r="12" spans="1:24">
      <c r="A12" s="262" t="str">
        <f>_xlfn.TEXTJOIN("__",TRUE,IFERROR(LEFT('Probes and Primers'!$A11,SEARCH(" Probes",'Probes and Primers'!$A11)-1),'Probes and Primers'!$A11),SUBSTITUTE(SUBSTITUTE(SUBSTITUTE(SUBSTITUTE('Probes and Primers'!$D11&amp;"_"&amp;'Probes and Primers'!$F11&amp;"_"&amp;IF('Probes and Primers'!$A11="Primers",LEFT('Probes and Primers'!$G11,3),LEFT('Probes and Primers'!$G11,1)),"-","")," ",""),"(",""),")",""))</f>
        <v>__</v>
      </c>
      <c r="B12" s="261">
        <f t="shared" si="0"/>
        <v>0</v>
      </c>
      <c r="C12" s="263" t="str">
        <f>SUBSTITUTE(SUBSTITUTE(SUBSTITUTE(SUBSTITUTE(SUBSTITUTE(SUBSTITUTE(SUBSTITUTE(SUBSTITUTE(SUBSTITUTE(SUBSTITUTE(SUBSTITUTE(SUBSTITUTE(SUBSTITUTE(SUBSTITUTE(SUBSTITUTE(SUBSTITUTE(SUBSTITUTE(SUBSTITUTE(SUBSTITUTE(SUBSTITUTE(SUBSTITUTE(SUBSTITUTE(SUBSTITUTE(LOWER('Probes and Primers'!E11),
$W$3,"#"),
$W$4,"#"),
$W$5,"#"),
$W$6,"#"),
$W$7,"#"),
$W$8,"#"),
$W$9,"#"),
$W$10,"#"),
$W$11,"#"),
$W$12,"#"),
$W$13,"#"),
$W$14,"#"),
$W$15,"#"),
$W$16,"#"),
$W$17,"#"),
$W$18,"#"),
$W$19,"#"),
$W$20,"#"),
$W$21,"#"),
$W$22,"#"),
$W$23,"#"),
$W$24,""),
$W$25,"")</f>
        <v/>
      </c>
      <c r="D12" s="262" t="str">
        <f>_xlfn.CONCAT("Scorpion_",SUBSTITUTE(SUBSTITUTE(SUBSTITUTE(SUBSTITUTE('Scorpions Primers'!$C11&amp;"_"&amp;'Scorpions Primers'!$E11,"-","")," ",""),"(",""),")",""))</f>
        <v>Scorpion__</v>
      </c>
      <c r="E12" s="261">
        <f t="shared" si="1"/>
        <v>2</v>
      </c>
      <c r="F12" s="263" t="str">
        <f>_xlfn.LET(_xlpm.seq, LOWER(_xlfn.CONCAT('Scorpions Primers'!D11,'Scorpions Primers'!G11)),
SUBSTITUTE(SUBSTITUTE(SUBSTITUTE(SUBSTITUTE(SUBSTITUTE(SUBSTITUTE(SUBSTITUTE(SUBSTITUTE(SUBSTITUTE(SUBSTITUTE(SUBSTITUTE(SUBSTITUTE(SUBSTITUTE(SUBSTITUTE(SUBSTITUTE(SUBSTITUTE(SUBSTITUTE(_xlpm.seq,
$X$3,"#"),
$X$4,"#"),
$X$5,"#"),
$X$6,"#"),
$X$7,"#"),
$X$8,"#"),
$X$9,"#"),
$X$10,"#"),
$X$11,"#"),
$X$12,"#"),
$X$13,"#"),
$X$14,"#"),
$X$15,"#"),
$X$16,"#"),
$X$17,"#"),
$X$18,""),
$X$19,))</f>
        <v/>
      </c>
      <c r="W12" s="291" t="s">
        <v>969</v>
      </c>
      <c r="X12" s="292" t="s">
        <v>969</v>
      </c>
    </row>
    <row r="13" spans="1:24">
      <c r="A13" s="262" t="str">
        <f>_xlfn.TEXTJOIN("__",TRUE,IFERROR(LEFT('Probes and Primers'!$A12,SEARCH(" Probes",'Probes and Primers'!$A12)-1),'Probes and Primers'!$A12),SUBSTITUTE(SUBSTITUTE(SUBSTITUTE(SUBSTITUTE('Probes and Primers'!$D12&amp;"_"&amp;'Probes and Primers'!$F12&amp;"_"&amp;IF('Probes and Primers'!$A12="Primers",LEFT('Probes and Primers'!$G12,3),LEFT('Probes and Primers'!$G12,1)),"-","")," ",""),"(",""),")",""))</f>
        <v>__</v>
      </c>
      <c r="B13" s="261">
        <f t="shared" si="0"/>
        <v>0</v>
      </c>
      <c r="C13" s="263" t="str">
        <f>SUBSTITUTE(SUBSTITUTE(SUBSTITUTE(SUBSTITUTE(SUBSTITUTE(SUBSTITUTE(SUBSTITUTE(SUBSTITUTE(SUBSTITUTE(SUBSTITUTE(SUBSTITUTE(SUBSTITUTE(SUBSTITUTE(SUBSTITUTE(SUBSTITUTE(SUBSTITUTE(SUBSTITUTE(SUBSTITUTE(SUBSTITUTE(SUBSTITUTE(SUBSTITUTE(SUBSTITUTE(SUBSTITUTE(LOWER('Probes and Primers'!E12),
$W$3,"#"),
$W$4,"#"),
$W$5,"#"),
$W$6,"#"),
$W$7,"#"),
$W$8,"#"),
$W$9,"#"),
$W$10,"#"),
$W$11,"#"),
$W$12,"#"),
$W$13,"#"),
$W$14,"#"),
$W$15,"#"),
$W$16,"#"),
$W$17,"#"),
$W$18,"#"),
$W$19,"#"),
$W$20,"#"),
$W$21,"#"),
$W$22,"#"),
$W$23,"#"),
$W$24,""),
$W$25,"")</f>
        <v/>
      </c>
      <c r="D13" s="262" t="str">
        <f>_xlfn.CONCAT("Scorpion_",SUBSTITUTE(SUBSTITUTE(SUBSTITUTE(SUBSTITUTE('Scorpions Primers'!$C12&amp;"_"&amp;'Scorpions Primers'!$E12,"-","")," ",""),"(",""),")",""))</f>
        <v>Scorpion__</v>
      </c>
      <c r="E13" s="261">
        <f t="shared" si="1"/>
        <v>2</v>
      </c>
      <c r="F13" s="263" t="str">
        <f>_xlfn.LET(_xlpm.seq, LOWER(_xlfn.CONCAT('Scorpions Primers'!D12,'Scorpions Primers'!G12)),
SUBSTITUTE(SUBSTITUTE(SUBSTITUTE(SUBSTITUTE(SUBSTITUTE(SUBSTITUTE(SUBSTITUTE(SUBSTITUTE(SUBSTITUTE(SUBSTITUTE(SUBSTITUTE(SUBSTITUTE(SUBSTITUTE(SUBSTITUTE(SUBSTITUTE(SUBSTITUTE(SUBSTITUTE(_xlpm.seq,
$X$3,"#"),
$X$4,"#"),
$X$5,"#"),
$X$6,"#"),
$X$7,"#"),
$X$8,"#"),
$X$9,"#"),
$X$10,"#"),
$X$11,"#"),
$X$12,"#"),
$X$13,"#"),
$X$14,"#"),
$X$15,"#"),
$X$16,"#"),
$X$17,"#"),
$X$18,""),
$X$19,))</f>
        <v/>
      </c>
      <c r="W13" s="291" t="s">
        <v>970</v>
      </c>
      <c r="X13" s="292" t="s">
        <v>970</v>
      </c>
    </row>
    <row r="14" spans="1:24">
      <c r="A14" s="262" t="str">
        <f>_xlfn.TEXTJOIN("__",TRUE,IFERROR(LEFT('Probes and Primers'!$A13,SEARCH(" Probes",'Probes and Primers'!$A13)-1),'Probes and Primers'!$A13),SUBSTITUTE(SUBSTITUTE(SUBSTITUTE(SUBSTITUTE('Probes and Primers'!$D13&amp;"_"&amp;'Probes and Primers'!$F13&amp;"_"&amp;IF('Probes and Primers'!$A13="Primers",LEFT('Probes and Primers'!$G13,3),LEFT('Probes and Primers'!$G13,1)),"-","")," ",""),"(",""),")",""))</f>
        <v>__</v>
      </c>
      <c r="B14" s="261">
        <f t="shared" si="0"/>
        <v>0</v>
      </c>
      <c r="C14" s="263" t="str">
        <f>SUBSTITUTE(SUBSTITUTE(SUBSTITUTE(SUBSTITUTE(SUBSTITUTE(SUBSTITUTE(SUBSTITUTE(SUBSTITUTE(SUBSTITUTE(SUBSTITUTE(SUBSTITUTE(SUBSTITUTE(SUBSTITUTE(SUBSTITUTE(SUBSTITUTE(SUBSTITUTE(SUBSTITUTE(SUBSTITUTE(SUBSTITUTE(SUBSTITUTE(SUBSTITUTE(SUBSTITUTE(SUBSTITUTE(LOWER('Probes and Primers'!E13),
$W$3,"#"),
$W$4,"#"),
$W$5,"#"),
$W$6,"#"),
$W$7,"#"),
$W$8,"#"),
$W$9,"#"),
$W$10,"#"),
$W$11,"#"),
$W$12,"#"),
$W$13,"#"),
$W$14,"#"),
$W$15,"#"),
$W$16,"#"),
$W$17,"#"),
$W$18,"#"),
$W$19,"#"),
$W$20,"#"),
$W$21,"#"),
$W$22,"#"),
$W$23,"#"),
$W$24,""),
$W$25,"")</f>
        <v/>
      </c>
      <c r="D14" s="262" t="str">
        <f>_xlfn.CONCAT("Scorpion_",SUBSTITUTE(SUBSTITUTE(SUBSTITUTE(SUBSTITUTE('Scorpions Primers'!$C13&amp;"_"&amp;'Scorpions Primers'!$E13,"-","")," ",""),"(",""),")",""))</f>
        <v>Scorpion__</v>
      </c>
      <c r="E14" s="261">
        <f t="shared" si="1"/>
        <v>2</v>
      </c>
      <c r="F14" s="263" t="str">
        <f>_xlfn.LET(_xlpm.seq, LOWER(_xlfn.CONCAT('Scorpions Primers'!D13,'Scorpions Primers'!G13)),
SUBSTITUTE(SUBSTITUTE(SUBSTITUTE(SUBSTITUTE(SUBSTITUTE(SUBSTITUTE(SUBSTITUTE(SUBSTITUTE(SUBSTITUTE(SUBSTITUTE(SUBSTITUTE(SUBSTITUTE(SUBSTITUTE(SUBSTITUTE(SUBSTITUTE(SUBSTITUTE(SUBSTITUTE(_xlpm.seq,
$X$3,"#"),
$X$4,"#"),
$X$5,"#"),
$X$6,"#"),
$X$7,"#"),
$X$8,"#"),
$X$9,"#"),
$X$10,"#"),
$X$11,"#"),
$X$12,"#"),
$X$13,"#"),
$X$14,"#"),
$X$15,"#"),
$X$16,"#"),
$X$17,"#"),
$X$18,""),
$X$19,))</f>
        <v/>
      </c>
      <c r="W14" s="291" t="s">
        <v>971</v>
      </c>
      <c r="X14" s="292" t="s">
        <v>971</v>
      </c>
    </row>
    <row r="15" spans="1:24">
      <c r="A15" s="262" t="str">
        <f>_xlfn.TEXTJOIN("__",TRUE,IFERROR(LEFT('Probes and Primers'!$A14,SEARCH(" Probes",'Probes and Primers'!$A14)-1),'Probes and Primers'!$A14),SUBSTITUTE(SUBSTITUTE(SUBSTITUTE(SUBSTITUTE('Probes and Primers'!$D14&amp;"_"&amp;'Probes and Primers'!$F14&amp;"_"&amp;IF('Probes and Primers'!$A14="Primers",LEFT('Probes and Primers'!$G14,3),LEFT('Probes and Primers'!$G14,1)),"-","")," ",""),"(",""),")",""))</f>
        <v>__</v>
      </c>
      <c r="B15" s="261">
        <f t="shared" si="0"/>
        <v>0</v>
      </c>
      <c r="C15" s="263" t="str">
        <f>SUBSTITUTE(SUBSTITUTE(SUBSTITUTE(SUBSTITUTE(SUBSTITUTE(SUBSTITUTE(SUBSTITUTE(SUBSTITUTE(SUBSTITUTE(SUBSTITUTE(SUBSTITUTE(SUBSTITUTE(SUBSTITUTE(SUBSTITUTE(SUBSTITUTE(SUBSTITUTE(SUBSTITUTE(SUBSTITUTE(SUBSTITUTE(SUBSTITUTE(SUBSTITUTE(SUBSTITUTE(SUBSTITUTE(LOWER('Probes and Primers'!E14),
$W$3,"#"),
$W$4,"#"),
$W$5,"#"),
$W$6,"#"),
$W$7,"#"),
$W$8,"#"),
$W$9,"#"),
$W$10,"#"),
$W$11,"#"),
$W$12,"#"),
$W$13,"#"),
$W$14,"#"),
$W$15,"#"),
$W$16,"#"),
$W$17,"#"),
$W$18,"#"),
$W$19,"#"),
$W$20,"#"),
$W$21,"#"),
$W$22,"#"),
$W$23,"#"),
$W$24,""),
$W$25,"")</f>
        <v/>
      </c>
      <c r="D15" s="262" t="str">
        <f>_xlfn.CONCAT("Scorpion_",SUBSTITUTE(SUBSTITUTE(SUBSTITUTE(SUBSTITUTE('Scorpions Primers'!$C14&amp;"_"&amp;'Scorpions Primers'!$E14,"-","")," ",""),"(",""),")",""))</f>
        <v>Scorpion__</v>
      </c>
      <c r="E15" s="261">
        <f t="shared" si="1"/>
        <v>2</v>
      </c>
      <c r="F15" s="263" t="str">
        <f>_xlfn.LET(_xlpm.seq, LOWER(_xlfn.CONCAT('Scorpions Primers'!D14,'Scorpions Primers'!G14)),
SUBSTITUTE(SUBSTITUTE(SUBSTITUTE(SUBSTITUTE(SUBSTITUTE(SUBSTITUTE(SUBSTITUTE(SUBSTITUTE(SUBSTITUTE(SUBSTITUTE(SUBSTITUTE(SUBSTITUTE(SUBSTITUTE(SUBSTITUTE(SUBSTITUTE(SUBSTITUTE(SUBSTITUTE(_xlpm.seq,
$X$3,"#"),
$X$4,"#"),
$X$5,"#"),
$X$6,"#"),
$X$7,"#"),
$X$8,"#"),
$X$9,"#"),
$X$10,"#"),
$X$11,"#"),
$X$12,"#"),
$X$13,"#"),
$X$14,"#"),
$X$15,"#"),
$X$16,"#"),
$X$17,"#"),
$X$18,""),
$X$19,))</f>
        <v/>
      </c>
      <c r="W15" s="291" t="s">
        <v>972</v>
      </c>
      <c r="X15" s="292" t="s">
        <v>972</v>
      </c>
    </row>
    <row r="16" spans="1:24">
      <c r="A16" s="262" t="str">
        <f>_xlfn.TEXTJOIN("__",TRUE,IFERROR(LEFT('Probes and Primers'!$A15,SEARCH(" Probes",'Probes and Primers'!$A15)-1),'Probes and Primers'!$A15),SUBSTITUTE(SUBSTITUTE(SUBSTITUTE(SUBSTITUTE('Probes and Primers'!$D15&amp;"_"&amp;'Probes and Primers'!$F15&amp;"_"&amp;IF('Probes and Primers'!$A15="Primers",LEFT('Probes and Primers'!$G15,3),LEFT('Probes and Primers'!$G15,1)),"-","")," ",""),"(",""),")",""))</f>
        <v>__</v>
      </c>
      <c r="B16" s="261">
        <f t="shared" si="0"/>
        <v>0</v>
      </c>
      <c r="C16" s="263" t="str">
        <f>SUBSTITUTE(SUBSTITUTE(SUBSTITUTE(SUBSTITUTE(SUBSTITUTE(SUBSTITUTE(SUBSTITUTE(SUBSTITUTE(SUBSTITUTE(SUBSTITUTE(SUBSTITUTE(SUBSTITUTE(SUBSTITUTE(SUBSTITUTE(SUBSTITUTE(SUBSTITUTE(SUBSTITUTE(SUBSTITUTE(SUBSTITUTE(SUBSTITUTE(SUBSTITUTE(SUBSTITUTE(SUBSTITUTE(LOWER('Probes and Primers'!E15),
$W$3,"#"),
$W$4,"#"),
$W$5,"#"),
$W$6,"#"),
$W$7,"#"),
$W$8,"#"),
$W$9,"#"),
$W$10,"#"),
$W$11,"#"),
$W$12,"#"),
$W$13,"#"),
$W$14,"#"),
$W$15,"#"),
$W$16,"#"),
$W$17,"#"),
$W$18,"#"),
$W$19,"#"),
$W$20,"#"),
$W$21,"#"),
$W$22,"#"),
$W$23,"#"),
$W$24,""),
$W$25,"")</f>
        <v/>
      </c>
      <c r="D16" s="262" t="str">
        <f>_xlfn.CONCAT("Scorpion_",SUBSTITUTE(SUBSTITUTE(SUBSTITUTE(SUBSTITUTE('Scorpions Primers'!$C15&amp;"_"&amp;'Scorpions Primers'!$E15,"-","")," ",""),"(",""),")",""))</f>
        <v>Scorpion__</v>
      </c>
      <c r="E16" s="261">
        <f t="shared" si="1"/>
        <v>2</v>
      </c>
      <c r="F16" s="263" t="str">
        <f>_xlfn.LET(_xlpm.seq, LOWER(_xlfn.CONCAT('Scorpions Primers'!D15,'Scorpions Primers'!G15)),
SUBSTITUTE(SUBSTITUTE(SUBSTITUTE(SUBSTITUTE(SUBSTITUTE(SUBSTITUTE(SUBSTITUTE(SUBSTITUTE(SUBSTITUTE(SUBSTITUTE(SUBSTITUTE(SUBSTITUTE(SUBSTITUTE(SUBSTITUTE(SUBSTITUTE(SUBSTITUTE(SUBSTITUTE(_xlpm.seq,
$X$3,"#"),
$X$4,"#"),
$X$5,"#"),
$X$6,"#"),
$X$7,"#"),
$X$8,"#"),
$X$9,"#"),
$X$10,"#"),
$X$11,"#"),
$X$12,"#"),
$X$13,"#"),
$X$14,"#"),
$X$15,"#"),
$X$16,"#"),
$X$17,"#"),
$X$18,""),
$X$19,))</f>
        <v/>
      </c>
      <c r="W16" s="291" t="s">
        <v>973</v>
      </c>
      <c r="X16" s="292" t="s">
        <v>973</v>
      </c>
    </row>
    <row r="17" spans="1:24">
      <c r="A17" s="262" t="str">
        <f>_xlfn.TEXTJOIN("__",TRUE,IFERROR(LEFT('Probes and Primers'!$A16,SEARCH(" Probes",'Probes and Primers'!$A16)-1),'Probes and Primers'!$A16),SUBSTITUTE(SUBSTITUTE(SUBSTITUTE(SUBSTITUTE('Probes and Primers'!$D16&amp;"_"&amp;'Probes and Primers'!$F16&amp;"_"&amp;IF('Probes and Primers'!$A16="Primers",LEFT('Probes and Primers'!$G16,3),LEFT('Probes and Primers'!$G16,1)),"-","")," ",""),"(",""),")",""))</f>
        <v>__</v>
      </c>
      <c r="B17" s="261">
        <f t="shared" si="0"/>
        <v>0</v>
      </c>
      <c r="C17" s="263" t="str">
        <f>SUBSTITUTE(SUBSTITUTE(SUBSTITUTE(SUBSTITUTE(SUBSTITUTE(SUBSTITUTE(SUBSTITUTE(SUBSTITUTE(SUBSTITUTE(SUBSTITUTE(SUBSTITUTE(SUBSTITUTE(SUBSTITUTE(SUBSTITUTE(SUBSTITUTE(SUBSTITUTE(SUBSTITUTE(SUBSTITUTE(SUBSTITUTE(SUBSTITUTE(SUBSTITUTE(SUBSTITUTE(SUBSTITUTE(LOWER('Probes and Primers'!E16),
$W$3,"#"),
$W$4,"#"),
$W$5,"#"),
$W$6,"#"),
$W$7,"#"),
$W$8,"#"),
$W$9,"#"),
$W$10,"#"),
$W$11,"#"),
$W$12,"#"),
$W$13,"#"),
$W$14,"#"),
$W$15,"#"),
$W$16,"#"),
$W$17,"#"),
$W$18,"#"),
$W$19,"#"),
$W$20,"#"),
$W$21,"#"),
$W$22,"#"),
$W$23,"#"),
$W$24,""),
$W$25,"")</f>
        <v/>
      </c>
      <c r="D17" s="262" t="str">
        <f>_xlfn.CONCAT("Scorpion_",SUBSTITUTE(SUBSTITUTE(SUBSTITUTE(SUBSTITUTE('Scorpions Primers'!$C16&amp;"_"&amp;'Scorpions Primers'!$E16,"-","")," ",""),"(",""),")",""))</f>
        <v>Scorpion__</v>
      </c>
      <c r="E17" s="261">
        <f t="shared" si="1"/>
        <v>2</v>
      </c>
      <c r="F17" s="263" t="str">
        <f>_xlfn.LET(_xlpm.seq, LOWER(_xlfn.CONCAT('Scorpions Primers'!D16,'Scorpions Primers'!G16)),
SUBSTITUTE(SUBSTITUTE(SUBSTITUTE(SUBSTITUTE(SUBSTITUTE(SUBSTITUTE(SUBSTITUTE(SUBSTITUTE(SUBSTITUTE(SUBSTITUTE(SUBSTITUTE(SUBSTITUTE(SUBSTITUTE(SUBSTITUTE(SUBSTITUTE(SUBSTITUTE(SUBSTITUTE(_xlpm.seq,
$X$3,"#"),
$X$4,"#"),
$X$5,"#"),
$X$6,"#"),
$X$7,"#"),
$X$8,"#"),
$X$9,"#"),
$X$10,"#"),
$X$11,"#"),
$X$12,"#"),
$X$13,"#"),
$X$14,"#"),
$X$15,"#"),
$X$16,"#"),
$X$17,"#"),
$X$18,""),
$X$19,))</f>
        <v/>
      </c>
      <c r="W17" s="291" t="s">
        <v>974</v>
      </c>
      <c r="X17" s="292" t="s">
        <v>974</v>
      </c>
    </row>
    <row r="18" spans="1:24">
      <c r="A18" s="262" t="str">
        <f>_xlfn.TEXTJOIN("__",TRUE,IFERROR(LEFT('Probes and Primers'!$A17,SEARCH(" Probes",'Probes and Primers'!$A17)-1),'Probes and Primers'!$A17),SUBSTITUTE(SUBSTITUTE(SUBSTITUTE(SUBSTITUTE('Probes and Primers'!$D17&amp;"_"&amp;'Probes and Primers'!$F17&amp;"_"&amp;IF('Probes and Primers'!$A17="Primers",LEFT('Probes and Primers'!$G17,3),LEFT('Probes and Primers'!$G17,1)),"-","")," ",""),"(",""),")",""))</f>
        <v>__</v>
      </c>
      <c r="B18" s="261">
        <f t="shared" si="0"/>
        <v>0</v>
      </c>
      <c r="C18" s="263" t="str">
        <f>SUBSTITUTE(SUBSTITUTE(SUBSTITUTE(SUBSTITUTE(SUBSTITUTE(SUBSTITUTE(SUBSTITUTE(SUBSTITUTE(SUBSTITUTE(SUBSTITUTE(SUBSTITUTE(SUBSTITUTE(SUBSTITUTE(SUBSTITUTE(SUBSTITUTE(SUBSTITUTE(SUBSTITUTE(SUBSTITUTE(SUBSTITUTE(SUBSTITUTE(SUBSTITUTE(SUBSTITUTE(SUBSTITUTE(LOWER('Probes and Primers'!E17),
$W$3,"#"),
$W$4,"#"),
$W$5,"#"),
$W$6,"#"),
$W$7,"#"),
$W$8,"#"),
$W$9,"#"),
$W$10,"#"),
$W$11,"#"),
$W$12,"#"),
$W$13,"#"),
$W$14,"#"),
$W$15,"#"),
$W$16,"#"),
$W$17,"#"),
$W$18,"#"),
$W$19,"#"),
$W$20,"#"),
$W$21,"#"),
$W$22,"#"),
$W$23,"#"),
$W$24,""),
$W$25,"")</f>
        <v/>
      </c>
      <c r="D18" s="262" t="str">
        <f>_xlfn.CONCAT("Scorpion_",SUBSTITUTE(SUBSTITUTE(SUBSTITUTE(SUBSTITUTE('Scorpions Primers'!$C17&amp;"_"&amp;'Scorpions Primers'!$E17,"-","")," ",""),"(",""),")",""))</f>
        <v>Scorpion__</v>
      </c>
      <c r="E18" s="261">
        <f t="shared" si="1"/>
        <v>2</v>
      </c>
      <c r="F18" s="263" t="str">
        <f>_xlfn.LET(_xlpm.seq, LOWER(_xlfn.CONCAT('Scorpions Primers'!D17,'Scorpions Primers'!G17)),
SUBSTITUTE(SUBSTITUTE(SUBSTITUTE(SUBSTITUTE(SUBSTITUTE(SUBSTITUTE(SUBSTITUTE(SUBSTITUTE(SUBSTITUTE(SUBSTITUTE(SUBSTITUTE(SUBSTITUTE(SUBSTITUTE(SUBSTITUTE(SUBSTITUTE(SUBSTITUTE(SUBSTITUTE(_xlpm.seq,
$X$3,"#"),
$X$4,"#"),
$X$5,"#"),
$X$6,"#"),
$X$7,"#"),
$X$8,"#"),
$X$9,"#"),
$X$10,"#"),
$X$11,"#"),
$X$12,"#"),
$X$13,"#"),
$X$14,"#"),
$X$15,"#"),
$X$16,"#"),
$X$17,"#"),
$X$18,""),
$X$19,))</f>
        <v/>
      </c>
      <c r="W18" s="291" t="s">
        <v>975</v>
      </c>
      <c r="X18" s="293" t="s">
        <v>957</v>
      </c>
    </row>
    <row r="19" spans="1:24">
      <c r="A19" s="262" t="str">
        <f>_xlfn.TEXTJOIN("__",TRUE,IFERROR(LEFT('Probes and Primers'!$A18,SEARCH(" Probes",'Probes and Primers'!$A18)-1),'Probes and Primers'!$A18),SUBSTITUTE(SUBSTITUTE(SUBSTITUTE(SUBSTITUTE('Probes and Primers'!$D18&amp;"_"&amp;'Probes and Primers'!$F18&amp;"_"&amp;IF('Probes and Primers'!$A18="Primers",LEFT('Probes and Primers'!$G18,3),LEFT('Probes and Primers'!$G18,1)),"-","")," ",""),"(",""),")",""))</f>
        <v>__</v>
      </c>
      <c r="B19" s="261">
        <f t="shared" si="0"/>
        <v>0</v>
      </c>
      <c r="C19" s="263" t="str">
        <f>SUBSTITUTE(SUBSTITUTE(SUBSTITUTE(SUBSTITUTE(SUBSTITUTE(SUBSTITUTE(SUBSTITUTE(SUBSTITUTE(SUBSTITUTE(SUBSTITUTE(SUBSTITUTE(SUBSTITUTE(SUBSTITUTE(SUBSTITUTE(SUBSTITUTE(SUBSTITUTE(SUBSTITUTE(SUBSTITUTE(SUBSTITUTE(SUBSTITUTE(SUBSTITUTE(SUBSTITUTE(SUBSTITUTE(LOWER('Probes and Primers'!E18),
$W$3,"#"),
$W$4,"#"),
$W$5,"#"),
$W$6,"#"),
$W$7,"#"),
$W$8,"#"),
$W$9,"#"),
$W$10,"#"),
$W$11,"#"),
$W$12,"#"),
$W$13,"#"),
$W$14,"#"),
$W$15,"#"),
$W$16,"#"),
$W$17,"#"),
$W$18,"#"),
$W$19,"#"),
$W$20,"#"),
$W$21,"#"),
$W$22,"#"),
$W$23,"#"),
$W$24,""),
$W$25,"")</f>
        <v/>
      </c>
      <c r="D19" s="262" t="str">
        <f>_xlfn.CONCAT("Scorpion_",SUBSTITUTE(SUBSTITUTE(SUBSTITUTE(SUBSTITUTE('Scorpions Primers'!$C18&amp;"_"&amp;'Scorpions Primers'!$E18,"-","")," ",""),"(",""),")",""))</f>
        <v>Scorpion__</v>
      </c>
      <c r="E19" s="261">
        <f t="shared" si="1"/>
        <v>2</v>
      </c>
      <c r="F19" s="263" t="str">
        <f>_xlfn.LET(_xlpm.seq, LOWER(_xlfn.CONCAT('Scorpions Primers'!D18,'Scorpions Primers'!G18)),
SUBSTITUTE(SUBSTITUTE(SUBSTITUTE(SUBSTITUTE(SUBSTITUTE(SUBSTITUTE(SUBSTITUTE(SUBSTITUTE(SUBSTITUTE(SUBSTITUTE(SUBSTITUTE(SUBSTITUTE(SUBSTITUTE(SUBSTITUTE(SUBSTITUTE(SUBSTITUTE(SUBSTITUTE(_xlpm.seq,
$X$3,"#"),
$X$4,"#"),
$X$5,"#"),
$X$6,"#"),
$X$7,"#"),
$X$8,"#"),
$X$9,"#"),
$X$10,"#"),
$X$11,"#"),
$X$12,"#"),
$X$13,"#"),
$X$14,"#"),
$X$15,"#"),
$X$16,"#"),
$X$17,"#"),
$X$18,""),
$X$19,))</f>
        <v/>
      </c>
      <c r="W19" s="291" t="s">
        <v>976</v>
      </c>
      <c r="X19" s="293" t="s">
        <v>958</v>
      </c>
    </row>
    <row r="20" spans="1:24">
      <c r="A20" s="262" t="str">
        <f>_xlfn.TEXTJOIN("__",TRUE,IFERROR(LEFT('Probes and Primers'!$A19,SEARCH(" Probes",'Probes and Primers'!$A19)-1),'Probes and Primers'!$A19),SUBSTITUTE(SUBSTITUTE(SUBSTITUTE(SUBSTITUTE('Probes and Primers'!$D19&amp;"_"&amp;'Probes and Primers'!$F19&amp;"_"&amp;IF('Probes and Primers'!$A19="Primers",LEFT('Probes and Primers'!$G19,3),LEFT('Probes and Primers'!$G19,1)),"-","")," ",""),"(",""),")",""))</f>
        <v>__</v>
      </c>
      <c r="B20" s="261">
        <f t="shared" si="0"/>
        <v>0</v>
      </c>
      <c r="C20" s="263" t="str">
        <f>SUBSTITUTE(SUBSTITUTE(SUBSTITUTE(SUBSTITUTE(SUBSTITUTE(SUBSTITUTE(SUBSTITUTE(SUBSTITUTE(SUBSTITUTE(SUBSTITUTE(SUBSTITUTE(SUBSTITUTE(SUBSTITUTE(SUBSTITUTE(SUBSTITUTE(SUBSTITUTE(SUBSTITUTE(SUBSTITUTE(SUBSTITUTE(SUBSTITUTE(SUBSTITUTE(SUBSTITUTE(SUBSTITUTE(LOWER('Probes and Primers'!E19),
$W$3,"#"),
$W$4,"#"),
$W$5,"#"),
$W$6,"#"),
$W$7,"#"),
$W$8,"#"),
$W$9,"#"),
$W$10,"#"),
$W$11,"#"),
$W$12,"#"),
$W$13,"#"),
$W$14,"#"),
$W$15,"#"),
$W$16,"#"),
$W$17,"#"),
$W$18,"#"),
$W$19,"#"),
$W$20,"#"),
$W$21,"#"),
$W$22,"#"),
$W$23,"#"),
$W$24,""),
$W$25,"")</f>
        <v/>
      </c>
      <c r="D20" s="262" t="str">
        <f>_xlfn.CONCAT("Scorpion_",SUBSTITUTE(SUBSTITUTE(SUBSTITUTE(SUBSTITUTE('Scorpions Primers'!$C19&amp;"_"&amp;'Scorpions Primers'!$E19,"-","")," ",""),"(",""),")",""))</f>
        <v>Scorpion__</v>
      </c>
      <c r="E20" s="261">
        <f t="shared" si="1"/>
        <v>2</v>
      </c>
      <c r="F20" s="263" t="str">
        <f>_xlfn.LET(_xlpm.seq, LOWER(_xlfn.CONCAT('Scorpions Primers'!D19,'Scorpions Primers'!G19)),
SUBSTITUTE(SUBSTITUTE(SUBSTITUTE(SUBSTITUTE(SUBSTITUTE(SUBSTITUTE(SUBSTITUTE(SUBSTITUTE(SUBSTITUTE(SUBSTITUTE(SUBSTITUTE(SUBSTITUTE(SUBSTITUTE(SUBSTITUTE(SUBSTITUTE(SUBSTITUTE(SUBSTITUTE(_xlpm.seq,
$X$3,"#"),
$X$4,"#"),
$X$5,"#"),
$X$6,"#"),
$X$7,"#"),
$X$8,"#"),
$X$9,"#"),
$X$10,"#"),
$X$11,"#"),
$X$12,"#"),
$X$13,"#"),
$X$14,"#"),
$X$15,"#"),
$X$16,"#"),
$X$17,"#"),
$X$18,""),
$X$19,))</f>
        <v/>
      </c>
      <c r="W20" s="291" t="s">
        <v>977</v>
      </c>
      <c r="X20" s="294"/>
    </row>
    <row r="21" spans="1:24">
      <c r="A21" s="262" t="str">
        <f>_xlfn.TEXTJOIN("__",TRUE,IFERROR(LEFT('Probes and Primers'!$A20,SEARCH(" Probes",'Probes and Primers'!$A20)-1),'Probes and Primers'!$A20),SUBSTITUTE(SUBSTITUTE(SUBSTITUTE(SUBSTITUTE('Probes and Primers'!$D20&amp;"_"&amp;'Probes and Primers'!$F20&amp;"_"&amp;IF('Probes and Primers'!$A20="Primers",LEFT('Probes and Primers'!$G20,3),LEFT('Probes and Primers'!$G20,1)),"-","")," ",""),"(",""),")",""))</f>
        <v>__</v>
      </c>
      <c r="B21" s="261">
        <f t="shared" si="0"/>
        <v>0</v>
      </c>
      <c r="C21" s="263" t="str">
        <f>SUBSTITUTE(SUBSTITUTE(SUBSTITUTE(SUBSTITUTE(SUBSTITUTE(SUBSTITUTE(SUBSTITUTE(SUBSTITUTE(SUBSTITUTE(SUBSTITUTE(SUBSTITUTE(SUBSTITUTE(SUBSTITUTE(SUBSTITUTE(SUBSTITUTE(SUBSTITUTE(SUBSTITUTE(SUBSTITUTE(SUBSTITUTE(SUBSTITUTE(SUBSTITUTE(SUBSTITUTE(SUBSTITUTE(LOWER('Probes and Primers'!E20),
$W$3,"#"),
$W$4,"#"),
$W$5,"#"),
$W$6,"#"),
$W$7,"#"),
$W$8,"#"),
$W$9,"#"),
$W$10,"#"),
$W$11,"#"),
$W$12,"#"),
$W$13,"#"),
$W$14,"#"),
$W$15,"#"),
$W$16,"#"),
$W$17,"#"),
$W$18,"#"),
$W$19,"#"),
$W$20,"#"),
$W$21,"#"),
$W$22,"#"),
$W$23,"#"),
$W$24,""),
$W$25,"")</f>
        <v/>
      </c>
      <c r="D21" s="262" t="str">
        <f>_xlfn.CONCAT("Scorpion_",SUBSTITUTE(SUBSTITUTE(SUBSTITUTE(SUBSTITUTE('Scorpions Primers'!$C20&amp;"_"&amp;'Scorpions Primers'!$E20,"-","")," ",""),"(",""),")",""))</f>
        <v>Scorpion__</v>
      </c>
      <c r="E21" s="261">
        <f t="shared" si="1"/>
        <v>2</v>
      </c>
      <c r="F21" s="263" t="str">
        <f>_xlfn.LET(_xlpm.seq, LOWER(_xlfn.CONCAT('Scorpions Primers'!D20,'Scorpions Primers'!G20)),
SUBSTITUTE(SUBSTITUTE(SUBSTITUTE(SUBSTITUTE(SUBSTITUTE(SUBSTITUTE(SUBSTITUTE(SUBSTITUTE(SUBSTITUTE(SUBSTITUTE(SUBSTITUTE(SUBSTITUTE(SUBSTITUTE(SUBSTITUTE(SUBSTITUTE(SUBSTITUTE(SUBSTITUTE(_xlpm.seq,
$X$3,"#"),
$X$4,"#"),
$X$5,"#"),
$X$6,"#"),
$X$7,"#"),
$X$8,"#"),
$X$9,"#"),
$X$10,"#"),
$X$11,"#"),
$X$12,"#"),
$X$13,"#"),
$X$14,"#"),
$X$15,"#"),
$X$16,"#"),
$X$17,"#"),
$X$18,""),
$X$19,))</f>
        <v/>
      </c>
      <c r="W21" s="291" t="s">
        <v>978</v>
      </c>
      <c r="X21" s="294"/>
    </row>
    <row r="22" spans="1:24">
      <c r="A22" s="262" t="str">
        <f>_xlfn.TEXTJOIN("__",TRUE,IFERROR(LEFT('Probes and Primers'!$A21,SEARCH(" Probes",'Probes and Primers'!$A21)-1),'Probes and Primers'!$A21),SUBSTITUTE(SUBSTITUTE(SUBSTITUTE(SUBSTITUTE('Probes and Primers'!$D21&amp;"_"&amp;'Probes and Primers'!$F21&amp;"_"&amp;IF('Probes and Primers'!$A21="Primers",LEFT('Probes and Primers'!$G21,3),LEFT('Probes and Primers'!$G21,1)),"-","")," ",""),"(",""),")",""))</f>
        <v>__</v>
      </c>
      <c r="B22" s="261">
        <f t="shared" si="0"/>
        <v>0</v>
      </c>
      <c r="C22" s="263" t="str">
        <f>SUBSTITUTE(SUBSTITUTE(SUBSTITUTE(SUBSTITUTE(SUBSTITUTE(SUBSTITUTE(SUBSTITUTE(SUBSTITUTE(SUBSTITUTE(SUBSTITUTE(SUBSTITUTE(SUBSTITUTE(SUBSTITUTE(SUBSTITUTE(SUBSTITUTE(SUBSTITUTE(SUBSTITUTE(SUBSTITUTE(SUBSTITUTE(SUBSTITUTE(SUBSTITUTE(SUBSTITUTE(SUBSTITUTE(LOWER('Probes and Primers'!E21),
$W$3,"#"),
$W$4,"#"),
$W$5,"#"),
$W$6,"#"),
$W$7,"#"),
$W$8,"#"),
$W$9,"#"),
$W$10,"#"),
$W$11,"#"),
$W$12,"#"),
$W$13,"#"),
$W$14,"#"),
$W$15,"#"),
$W$16,"#"),
$W$17,"#"),
$W$18,"#"),
$W$19,"#"),
$W$20,"#"),
$W$21,"#"),
$W$22,"#"),
$W$23,"#"),
$W$24,""),
$W$25,"")</f>
        <v/>
      </c>
      <c r="D22" s="262" t="str">
        <f>_xlfn.CONCAT("Scorpion_",SUBSTITUTE(SUBSTITUTE(SUBSTITUTE(SUBSTITUTE('Scorpions Primers'!$C21&amp;"_"&amp;'Scorpions Primers'!$E21,"-","")," ",""),"(",""),")",""))</f>
        <v>Scorpion__</v>
      </c>
      <c r="E22" s="261">
        <f t="shared" si="1"/>
        <v>2</v>
      </c>
      <c r="F22" s="263" t="str">
        <f>_xlfn.LET(_xlpm.seq, LOWER(_xlfn.CONCAT('Scorpions Primers'!D21,'Scorpions Primers'!G21)),
SUBSTITUTE(SUBSTITUTE(SUBSTITUTE(SUBSTITUTE(SUBSTITUTE(SUBSTITUTE(SUBSTITUTE(SUBSTITUTE(SUBSTITUTE(SUBSTITUTE(SUBSTITUTE(SUBSTITUTE(SUBSTITUTE(SUBSTITUTE(SUBSTITUTE(SUBSTITUTE(SUBSTITUTE(_xlpm.seq,
$X$3,"#"),
$X$4,"#"),
$X$5,"#"),
$X$6,"#"),
$X$7,"#"),
$X$8,"#"),
$X$9,"#"),
$X$10,"#"),
$X$11,"#"),
$X$12,"#"),
$X$13,"#"),
$X$14,"#"),
$X$15,"#"),
$X$16,"#"),
$X$17,"#"),
$X$18,""),
$X$19,))</f>
        <v/>
      </c>
      <c r="W22" s="291" t="s">
        <v>979</v>
      </c>
      <c r="X22" s="294"/>
    </row>
    <row r="23" spans="1:24">
      <c r="A23" s="262" t="str">
        <f>_xlfn.TEXTJOIN("__",TRUE,IFERROR(LEFT('Probes and Primers'!$A22,SEARCH(" Probes",'Probes and Primers'!$A22)-1),'Probes and Primers'!$A22),SUBSTITUTE(SUBSTITUTE(SUBSTITUTE(SUBSTITUTE('Probes and Primers'!$D22&amp;"_"&amp;'Probes and Primers'!$F22&amp;"_"&amp;IF('Probes and Primers'!$A22="Primers",LEFT('Probes and Primers'!$G22,3),LEFT('Probes and Primers'!$G22,1)),"-","")," ",""),"(",""),")",""))</f>
        <v>__</v>
      </c>
      <c r="B23" s="261">
        <f t="shared" si="0"/>
        <v>0</v>
      </c>
      <c r="C23" s="263" t="str">
        <f>SUBSTITUTE(SUBSTITUTE(SUBSTITUTE(SUBSTITUTE(SUBSTITUTE(SUBSTITUTE(SUBSTITUTE(SUBSTITUTE(SUBSTITUTE(SUBSTITUTE(SUBSTITUTE(SUBSTITUTE(SUBSTITUTE(SUBSTITUTE(SUBSTITUTE(SUBSTITUTE(SUBSTITUTE(SUBSTITUTE(SUBSTITUTE(SUBSTITUTE(SUBSTITUTE(SUBSTITUTE(SUBSTITUTE(LOWER('Probes and Primers'!E22),
$W$3,"#"),
$W$4,"#"),
$W$5,"#"),
$W$6,"#"),
$W$7,"#"),
$W$8,"#"),
$W$9,"#"),
$W$10,"#"),
$W$11,"#"),
$W$12,"#"),
$W$13,"#"),
$W$14,"#"),
$W$15,"#"),
$W$16,"#"),
$W$17,"#"),
$W$18,"#"),
$W$19,"#"),
$W$20,"#"),
$W$21,"#"),
$W$22,"#"),
$W$23,"#"),
$W$24,""),
$W$25,"")</f>
        <v/>
      </c>
      <c r="D23" s="262" t="str">
        <f>_xlfn.CONCAT("Scorpion_",SUBSTITUTE(SUBSTITUTE(SUBSTITUTE(SUBSTITUTE('Scorpions Primers'!$C22&amp;"_"&amp;'Scorpions Primers'!$E22,"-","")," ",""),"(",""),")",""))</f>
        <v>Scorpion__</v>
      </c>
      <c r="E23" s="261">
        <f t="shared" si="1"/>
        <v>2</v>
      </c>
      <c r="F23" s="263" t="str">
        <f>_xlfn.LET(_xlpm.seq, LOWER(_xlfn.CONCAT('Scorpions Primers'!D22,'Scorpions Primers'!G22)),
SUBSTITUTE(SUBSTITUTE(SUBSTITUTE(SUBSTITUTE(SUBSTITUTE(SUBSTITUTE(SUBSTITUTE(SUBSTITUTE(SUBSTITUTE(SUBSTITUTE(SUBSTITUTE(SUBSTITUTE(SUBSTITUTE(SUBSTITUTE(SUBSTITUTE(SUBSTITUTE(SUBSTITUTE(_xlpm.seq,
$X$3,"#"),
$X$4,"#"),
$X$5,"#"),
$X$6,"#"),
$X$7,"#"),
$X$8,"#"),
$X$9,"#"),
$X$10,"#"),
$X$11,"#"),
$X$12,"#"),
$X$13,"#"),
$X$14,"#"),
$X$15,"#"),
$X$16,"#"),
$X$17,"#"),
$X$18,""),
$X$19,))</f>
        <v/>
      </c>
      <c r="W23" s="291" t="s">
        <v>980</v>
      </c>
      <c r="X23" s="294"/>
    </row>
    <row r="24" spans="1:24">
      <c r="A24" s="262" t="str">
        <f>_xlfn.TEXTJOIN("__",TRUE,IFERROR(LEFT('Probes and Primers'!$A23,SEARCH(" Probes",'Probes and Primers'!$A23)-1),'Probes and Primers'!$A23),SUBSTITUTE(SUBSTITUTE(SUBSTITUTE(SUBSTITUTE('Probes and Primers'!$D23&amp;"_"&amp;'Probes and Primers'!$F23&amp;"_"&amp;IF('Probes and Primers'!$A23="Primers",LEFT('Probes and Primers'!$G23,3),LEFT('Probes and Primers'!$G23,1)),"-","")," ",""),"(",""),")",""))</f>
        <v>__</v>
      </c>
      <c r="B24" s="261">
        <f t="shared" si="0"/>
        <v>0</v>
      </c>
      <c r="C24" s="263" t="str">
        <f>SUBSTITUTE(SUBSTITUTE(SUBSTITUTE(SUBSTITUTE(SUBSTITUTE(SUBSTITUTE(SUBSTITUTE(SUBSTITUTE(SUBSTITUTE(SUBSTITUTE(SUBSTITUTE(SUBSTITUTE(SUBSTITUTE(SUBSTITUTE(SUBSTITUTE(SUBSTITUTE(SUBSTITUTE(SUBSTITUTE(SUBSTITUTE(SUBSTITUTE(SUBSTITUTE(SUBSTITUTE(SUBSTITUTE(LOWER('Probes and Primers'!E23),
$W$3,"#"),
$W$4,"#"),
$W$5,"#"),
$W$6,"#"),
$W$7,"#"),
$W$8,"#"),
$W$9,"#"),
$W$10,"#"),
$W$11,"#"),
$W$12,"#"),
$W$13,"#"),
$W$14,"#"),
$W$15,"#"),
$W$16,"#"),
$W$17,"#"),
$W$18,"#"),
$W$19,"#"),
$W$20,"#"),
$W$21,"#"),
$W$22,"#"),
$W$23,"#"),
$W$24,""),
$W$25,"")</f>
        <v/>
      </c>
      <c r="D24" s="262" t="str">
        <f>_xlfn.CONCAT("Scorpion_",SUBSTITUTE(SUBSTITUTE(SUBSTITUTE(SUBSTITUTE('Scorpions Primers'!$C23&amp;"_"&amp;'Scorpions Primers'!$E23,"-","")," ",""),"(",""),")",""))</f>
        <v>Scorpion__</v>
      </c>
      <c r="E24" s="261">
        <f t="shared" si="1"/>
        <v>2</v>
      </c>
      <c r="F24" s="263" t="str">
        <f>_xlfn.LET(_xlpm.seq, LOWER(_xlfn.CONCAT('Scorpions Primers'!D23,'Scorpions Primers'!G23)),
SUBSTITUTE(SUBSTITUTE(SUBSTITUTE(SUBSTITUTE(SUBSTITUTE(SUBSTITUTE(SUBSTITUTE(SUBSTITUTE(SUBSTITUTE(SUBSTITUTE(SUBSTITUTE(SUBSTITUTE(SUBSTITUTE(SUBSTITUTE(SUBSTITUTE(SUBSTITUTE(SUBSTITUTE(_xlpm.seq,
$X$3,"#"),
$X$4,"#"),
$X$5,"#"),
$X$6,"#"),
$X$7,"#"),
$X$8,"#"),
$X$9,"#"),
$X$10,"#"),
$X$11,"#"),
$X$12,"#"),
$X$13,"#"),
$X$14,"#"),
$X$15,"#"),
$X$16,"#"),
$X$17,"#"),
$X$18,""),
$X$19,))</f>
        <v/>
      </c>
      <c r="W24" s="295" t="s">
        <v>958</v>
      </c>
      <c r="X24" s="294"/>
    </row>
    <row r="25" spans="1:24" ht="18.5" thickBot="1">
      <c r="A25" s="262" t="str">
        <f>_xlfn.TEXTJOIN("__",TRUE,IFERROR(LEFT('Probes and Primers'!$A24,SEARCH(" Probes",'Probes and Primers'!$A24)-1),'Probes and Primers'!$A24),SUBSTITUTE(SUBSTITUTE(SUBSTITUTE(SUBSTITUTE('Probes and Primers'!$D24&amp;"_"&amp;'Probes and Primers'!$F24&amp;"_"&amp;IF('Probes and Primers'!$A24="Primers",LEFT('Probes and Primers'!$G24,3),LEFT('Probes and Primers'!$G24,1)),"-","")," ",""),"(",""),")",""))</f>
        <v>__</v>
      </c>
      <c r="B25" s="261">
        <f t="shared" si="0"/>
        <v>0</v>
      </c>
      <c r="C25" s="263" t="str">
        <f>SUBSTITUTE(SUBSTITUTE(SUBSTITUTE(SUBSTITUTE(SUBSTITUTE(SUBSTITUTE(SUBSTITUTE(SUBSTITUTE(SUBSTITUTE(SUBSTITUTE(SUBSTITUTE(SUBSTITUTE(SUBSTITUTE(SUBSTITUTE(SUBSTITUTE(SUBSTITUTE(SUBSTITUTE(SUBSTITUTE(SUBSTITUTE(SUBSTITUTE(SUBSTITUTE(SUBSTITUTE(SUBSTITUTE(LOWER('Probes and Primers'!E24),
$W$3,"#"),
$W$4,"#"),
$W$5,"#"),
$W$6,"#"),
$W$7,"#"),
$W$8,"#"),
$W$9,"#"),
$W$10,"#"),
$W$11,"#"),
$W$12,"#"),
$W$13,"#"),
$W$14,"#"),
$W$15,"#"),
$W$16,"#"),
$W$17,"#"),
$W$18,"#"),
$W$19,"#"),
$W$20,"#"),
$W$21,"#"),
$W$22,"#"),
$W$23,"#"),
$W$24,""),
$W$25,"")</f>
        <v/>
      </c>
      <c r="D25" s="262" t="str">
        <f>_xlfn.CONCAT("Scorpion_",SUBSTITUTE(SUBSTITUTE(SUBSTITUTE(SUBSTITUTE('Scorpions Primers'!$C24&amp;"_"&amp;'Scorpions Primers'!$E24,"-","")," ",""),"(",""),")",""))</f>
        <v>Scorpion__</v>
      </c>
      <c r="E25" s="261">
        <f t="shared" si="1"/>
        <v>2</v>
      </c>
      <c r="F25" s="263" t="str">
        <f>_xlfn.LET(_xlpm.seq, LOWER(_xlfn.CONCAT('Scorpions Primers'!D24,'Scorpions Primers'!G24)),
SUBSTITUTE(SUBSTITUTE(SUBSTITUTE(SUBSTITUTE(SUBSTITUTE(SUBSTITUTE(SUBSTITUTE(SUBSTITUTE(SUBSTITUTE(SUBSTITUTE(SUBSTITUTE(SUBSTITUTE(SUBSTITUTE(SUBSTITUTE(SUBSTITUTE(SUBSTITUTE(SUBSTITUTE(_xlpm.seq,
$X$3,"#"),
$X$4,"#"),
$X$5,"#"),
$X$6,"#"),
$X$7,"#"),
$X$8,"#"),
$X$9,"#"),
$X$10,"#"),
$X$11,"#"),
$X$12,"#"),
$X$13,"#"),
$X$14,"#"),
$X$15,"#"),
$X$16,"#"),
$X$17,"#"),
$X$18,""),
$X$19,))</f>
        <v/>
      </c>
      <c r="W25" s="296" t="s">
        <v>957</v>
      </c>
      <c r="X25" s="297"/>
    </row>
    <row r="26" spans="1:24">
      <c r="A26" s="262" t="str">
        <f>_xlfn.TEXTJOIN("__",TRUE,IFERROR(LEFT('Probes and Primers'!$A25,SEARCH(" Probes",'Probes and Primers'!$A25)-1),'Probes and Primers'!$A25),SUBSTITUTE(SUBSTITUTE(SUBSTITUTE(SUBSTITUTE('Probes and Primers'!$D25&amp;"_"&amp;'Probes and Primers'!$F25&amp;"_"&amp;IF('Probes and Primers'!$A25="Primers",LEFT('Probes and Primers'!$G25,3),LEFT('Probes and Primers'!$G25,1)),"-","")," ",""),"(",""),")",""))</f>
        <v>__</v>
      </c>
      <c r="B26" s="261">
        <f t="shared" si="0"/>
        <v>0</v>
      </c>
      <c r="C26" s="263" t="str">
        <f>SUBSTITUTE(SUBSTITUTE(SUBSTITUTE(SUBSTITUTE(SUBSTITUTE(SUBSTITUTE(SUBSTITUTE(SUBSTITUTE(SUBSTITUTE(SUBSTITUTE(SUBSTITUTE(SUBSTITUTE(SUBSTITUTE(SUBSTITUTE(SUBSTITUTE(SUBSTITUTE(SUBSTITUTE(SUBSTITUTE(SUBSTITUTE(SUBSTITUTE(SUBSTITUTE(SUBSTITUTE(SUBSTITUTE(LOWER('Probes and Primers'!E25),
$W$3,"#"),
$W$4,"#"),
$W$5,"#"),
$W$6,"#"),
$W$7,"#"),
$W$8,"#"),
$W$9,"#"),
$W$10,"#"),
$W$11,"#"),
$W$12,"#"),
$W$13,"#"),
$W$14,"#"),
$W$15,"#"),
$W$16,"#"),
$W$17,"#"),
$W$18,"#"),
$W$19,"#"),
$W$20,"#"),
$W$21,"#"),
$W$22,"#"),
$W$23,"#"),
$W$24,""),
$W$25,"")</f>
        <v/>
      </c>
      <c r="D26" s="262" t="str">
        <f>_xlfn.CONCAT("Scorpion_",SUBSTITUTE(SUBSTITUTE(SUBSTITUTE(SUBSTITUTE('Scorpions Primers'!$C25&amp;"_"&amp;'Scorpions Primers'!$E25,"-","")," ",""),"(",""),")",""))</f>
        <v>Scorpion__</v>
      </c>
      <c r="E26" s="261">
        <f t="shared" si="1"/>
        <v>2</v>
      </c>
      <c r="F26" s="263" t="str">
        <f>_xlfn.LET(_xlpm.seq, LOWER(_xlfn.CONCAT('Scorpions Primers'!D25,'Scorpions Primers'!G25)),
SUBSTITUTE(SUBSTITUTE(SUBSTITUTE(SUBSTITUTE(SUBSTITUTE(SUBSTITUTE(SUBSTITUTE(SUBSTITUTE(SUBSTITUTE(SUBSTITUTE(SUBSTITUTE(SUBSTITUTE(SUBSTITUTE(SUBSTITUTE(SUBSTITUTE(SUBSTITUTE(SUBSTITUTE(_xlpm.seq,
$X$3,"#"),
$X$4,"#"),
$X$5,"#"),
$X$6,"#"),
$X$7,"#"),
$X$8,"#"),
$X$9,"#"),
$X$10,"#"),
$X$11,"#"),
$X$12,"#"),
$X$13,"#"),
$X$14,"#"),
$X$15,"#"),
$X$16,"#"),
$X$17,"#"),
$X$18,""),
$X$19,))</f>
        <v/>
      </c>
    </row>
    <row r="27" spans="1:24">
      <c r="A27" s="262" t="str">
        <f>_xlfn.TEXTJOIN("__",TRUE,IFERROR(LEFT('Probes and Primers'!$A26,SEARCH(" Probes",'Probes and Primers'!$A26)-1),'Probes and Primers'!$A26),SUBSTITUTE(SUBSTITUTE(SUBSTITUTE(SUBSTITUTE('Probes and Primers'!$D26&amp;"_"&amp;'Probes and Primers'!$F26&amp;"_"&amp;IF('Probes and Primers'!$A26="Primers",LEFT('Probes and Primers'!$G26,3),LEFT('Probes and Primers'!$G26,1)),"-","")," ",""),"(",""),")",""))</f>
        <v>__</v>
      </c>
      <c r="B27" s="261">
        <f t="shared" si="0"/>
        <v>0</v>
      </c>
      <c r="C27" s="263" t="str">
        <f>SUBSTITUTE(SUBSTITUTE(SUBSTITUTE(SUBSTITUTE(SUBSTITUTE(SUBSTITUTE(SUBSTITUTE(SUBSTITUTE(SUBSTITUTE(SUBSTITUTE(SUBSTITUTE(SUBSTITUTE(SUBSTITUTE(SUBSTITUTE(SUBSTITUTE(SUBSTITUTE(SUBSTITUTE(SUBSTITUTE(SUBSTITUTE(SUBSTITUTE(SUBSTITUTE(SUBSTITUTE(SUBSTITUTE(LOWER('Probes and Primers'!E26),
$W$3,"#"),
$W$4,"#"),
$W$5,"#"),
$W$6,"#"),
$W$7,"#"),
$W$8,"#"),
$W$9,"#"),
$W$10,"#"),
$W$11,"#"),
$W$12,"#"),
$W$13,"#"),
$W$14,"#"),
$W$15,"#"),
$W$16,"#"),
$W$17,"#"),
$W$18,"#"),
$W$19,"#"),
$W$20,"#"),
$W$21,"#"),
$W$22,"#"),
$W$23,"#"),
$W$24,""),
$W$25,"")</f>
        <v/>
      </c>
      <c r="D27" s="262" t="str">
        <f>_xlfn.CONCAT("Scorpion_",SUBSTITUTE(SUBSTITUTE(SUBSTITUTE(SUBSTITUTE('Scorpions Primers'!$C26&amp;"_"&amp;'Scorpions Primers'!$E26,"-","")," ",""),"(",""),")",""))</f>
        <v>Scorpion__</v>
      </c>
      <c r="E27" s="261">
        <f t="shared" si="1"/>
        <v>2</v>
      </c>
      <c r="F27" s="263" t="str">
        <f>_xlfn.LET(_xlpm.seq, LOWER(_xlfn.CONCAT('Scorpions Primers'!D26,'Scorpions Primers'!G26)),
SUBSTITUTE(SUBSTITUTE(SUBSTITUTE(SUBSTITUTE(SUBSTITUTE(SUBSTITUTE(SUBSTITUTE(SUBSTITUTE(SUBSTITUTE(SUBSTITUTE(SUBSTITUTE(SUBSTITUTE(SUBSTITUTE(SUBSTITUTE(SUBSTITUTE(SUBSTITUTE(SUBSTITUTE(_xlpm.seq,
$X$3,"#"),
$X$4,"#"),
$X$5,"#"),
$X$6,"#"),
$X$7,"#"),
$X$8,"#"),
$X$9,"#"),
$X$10,"#"),
$X$11,"#"),
$X$12,"#"),
$X$13,"#"),
$X$14,"#"),
$X$15,"#"),
$X$16,"#"),
$X$17,"#"),
$X$18,""),
$X$19,))</f>
        <v/>
      </c>
    </row>
    <row r="28" spans="1:24">
      <c r="A28" s="262" t="str">
        <f>_xlfn.TEXTJOIN("__",TRUE,IFERROR(LEFT('Probes and Primers'!$A27,SEARCH(" Probes",'Probes and Primers'!$A27)-1),'Probes and Primers'!$A27),SUBSTITUTE(SUBSTITUTE(SUBSTITUTE(SUBSTITUTE('Probes and Primers'!$D27&amp;"_"&amp;'Probes and Primers'!$F27&amp;"_"&amp;IF('Probes and Primers'!$A27="Primers",LEFT('Probes and Primers'!$G27,3),LEFT('Probes and Primers'!$G27,1)),"-","")," ",""),"(",""),")",""))</f>
        <v>__</v>
      </c>
      <c r="B28" s="261">
        <f t="shared" si="0"/>
        <v>0</v>
      </c>
      <c r="C28" s="263" t="str">
        <f>SUBSTITUTE(SUBSTITUTE(SUBSTITUTE(SUBSTITUTE(SUBSTITUTE(SUBSTITUTE(SUBSTITUTE(SUBSTITUTE(SUBSTITUTE(SUBSTITUTE(SUBSTITUTE(SUBSTITUTE(SUBSTITUTE(SUBSTITUTE(SUBSTITUTE(SUBSTITUTE(SUBSTITUTE(SUBSTITUTE(SUBSTITUTE(SUBSTITUTE(SUBSTITUTE(SUBSTITUTE(SUBSTITUTE(LOWER('Probes and Primers'!E27),
$W$3,"#"),
$W$4,"#"),
$W$5,"#"),
$W$6,"#"),
$W$7,"#"),
$W$8,"#"),
$W$9,"#"),
$W$10,"#"),
$W$11,"#"),
$W$12,"#"),
$W$13,"#"),
$W$14,"#"),
$W$15,"#"),
$W$16,"#"),
$W$17,"#"),
$W$18,"#"),
$W$19,"#"),
$W$20,"#"),
$W$21,"#"),
$W$22,"#"),
$W$23,"#"),
$W$24,""),
$W$25,"")</f>
        <v/>
      </c>
      <c r="D28" s="262" t="str">
        <f>_xlfn.CONCAT("Scorpion_",SUBSTITUTE(SUBSTITUTE(SUBSTITUTE(SUBSTITUTE('Scorpions Primers'!$C27&amp;"_"&amp;'Scorpions Primers'!$E27,"-","")," ",""),"(",""),")",""))</f>
        <v>Scorpion__</v>
      </c>
      <c r="E28" s="261">
        <f t="shared" si="1"/>
        <v>2</v>
      </c>
      <c r="F28" s="263" t="str">
        <f>_xlfn.LET(_xlpm.seq, LOWER(_xlfn.CONCAT('Scorpions Primers'!D27,'Scorpions Primers'!G27)),
SUBSTITUTE(SUBSTITUTE(SUBSTITUTE(SUBSTITUTE(SUBSTITUTE(SUBSTITUTE(SUBSTITUTE(SUBSTITUTE(SUBSTITUTE(SUBSTITUTE(SUBSTITUTE(SUBSTITUTE(SUBSTITUTE(SUBSTITUTE(SUBSTITUTE(SUBSTITUTE(SUBSTITUTE(_xlpm.seq,
$X$3,"#"),
$X$4,"#"),
$X$5,"#"),
$X$6,"#"),
$X$7,"#"),
$X$8,"#"),
$X$9,"#"),
$X$10,"#"),
$X$11,"#"),
$X$12,"#"),
$X$13,"#"),
$X$14,"#"),
$X$15,"#"),
$X$16,"#"),
$X$17,"#"),
$X$18,""),
$X$19,))</f>
        <v/>
      </c>
    </row>
    <row r="29" spans="1:24">
      <c r="A29" s="262" t="str">
        <f>_xlfn.TEXTJOIN("__",TRUE,IFERROR(LEFT('Probes and Primers'!$A28,SEARCH(" Probes",'Probes and Primers'!$A28)-1),'Probes and Primers'!$A28),SUBSTITUTE(SUBSTITUTE(SUBSTITUTE(SUBSTITUTE('Probes and Primers'!$D28&amp;"_"&amp;'Probes and Primers'!$F28&amp;"_"&amp;IF('Probes and Primers'!$A28="Primers",LEFT('Probes and Primers'!$G28,3),LEFT('Probes and Primers'!$G28,1)),"-","")," ",""),"(",""),")",""))</f>
        <v>__</v>
      </c>
      <c r="B29" s="261">
        <f t="shared" si="0"/>
        <v>0</v>
      </c>
      <c r="C29" s="263" t="str">
        <f>SUBSTITUTE(SUBSTITUTE(SUBSTITUTE(SUBSTITUTE(SUBSTITUTE(SUBSTITUTE(SUBSTITUTE(SUBSTITUTE(SUBSTITUTE(SUBSTITUTE(SUBSTITUTE(SUBSTITUTE(SUBSTITUTE(SUBSTITUTE(SUBSTITUTE(SUBSTITUTE(SUBSTITUTE(SUBSTITUTE(SUBSTITUTE(SUBSTITUTE(SUBSTITUTE(SUBSTITUTE(SUBSTITUTE(LOWER('Probes and Primers'!E28),
$W$3,"#"),
$W$4,"#"),
$W$5,"#"),
$W$6,"#"),
$W$7,"#"),
$W$8,"#"),
$W$9,"#"),
$W$10,"#"),
$W$11,"#"),
$W$12,"#"),
$W$13,"#"),
$W$14,"#"),
$W$15,"#"),
$W$16,"#"),
$W$17,"#"),
$W$18,"#"),
$W$19,"#"),
$W$20,"#"),
$W$21,"#"),
$W$22,"#"),
$W$23,"#"),
$W$24,""),
$W$25,"")</f>
        <v/>
      </c>
      <c r="D29" s="262" t="str">
        <f>_xlfn.CONCAT("Scorpion_",SUBSTITUTE(SUBSTITUTE(SUBSTITUTE(SUBSTITUTE('Scorpions Primers'!$C28&amp;"_"&amp;'Scorpions Primers'!$E28,"-","")," ",""),"(",""),")",""))</f>
        <v>Scorpion__</v>
      </c>
      <c r="E29" s="261">
        <f t="shared" si="1"/>
        <v>2</v>
      </c>
      <c r="F29" s="263" t="str">
        <f>_xlfn.LET(_xlpm.seq, LOWER(_xlfn.CONCAT('Scorpions Primers'!D28,'Scorpions Primers'!G28)),
SUBSTITUTE(SUBSTITUTE(SUBSTITUTE(SUBSTITUTE(SUBSTITUTE(SUBSTITUTE(SUBSTITUTE(SUBSTITUTE(SUBSTITUTE(SUBSTITUTE(SUBSTITUTE(SUBSTITUTE(SUBSTITUTE(SUBSTITUTE(SUBSTITUTE(SUBSTITUTE(SUBSTITUTE(_xlpm.seq,
$X$3,"#"),
$X$4,"#"),
$X$5,"#"),
$X$6,"#"),
$X$7,"#"),
$X$8,"#"),
$X$9,"#"),
$X$10,"#"),
$X$11,"#"),
$X$12,"#"),
$X$13,"#"),
$X$14,"#"),
$X$15,"#"),
$X$16,"#"),
$X$17,"#"),
$X$18,""),
$X$19,))</f>
        <v/>
      </c>
    </row>
    <row r="30" spans="1:24">
      <c r="A30" s="262" t="str">
        <f>_xlfn.TEXTJOIN("__",TRUE,IFERROR(LEFT('Probes and Primers'!$A29,SEARCH(" Probes",'Probes and Primers'!$A29)-1),'Probes and Primers'!$A29),SUBSTITUTE(SUBSTITUTE(SUBSTITUTE(SUBSTITUTE('Probes and Primers'!$D29&amp;"_"&amp;'Probes and Primers'!$F29&amp;"_"&amp;IF('Probes and Primers'!$A29="Primers",LEFT('Probes and Primers'!$G29,3),LEFT('Probes and Primers'!$G29,1)),"-","")," ",""),"(",""),")",""))</f>
        <v>__</v>
      </c>
      <c r="B30" s="261">
        <f t="shared" si="0"/>
        <v>0</v>
      </c>
      <c r="C30" s="263" t="str">
        <f>SUBSTITUTE(SUBSTITUTE(SUBSTITUTE(SUBSTITUTE(SUBSTITUTE(SUBSTITUTE(SUBSTITUTE(SUBSTITUTE(SUBSTITUTE(SUBSTITUTE(SUBSTITUTE(SUBSTITUTE(SUBSTITUTE(SUBSTITUTE(SUBSTITUTE(SUBSTITUTE(SUBSTITUTE(SUBSTITUTE(SUBSTITUTE(SUBSTITUTE(SUBSTITUTE(SUBSTITUTE(SUBSTITUTE(LOWER('Probes and Primers'!E29),
$W$3,"#"),
$W$4,"#"),
$W$5,"#"),
$W$6,"#"),
$W$7,"#"),
$W$8,"#"),
$W$9,"#"),
$W$10,"#"),
$W$11,"#"),
$W$12,"#"),
$W$13,"#"),
$W$14,"#"),
$W$15,"#"),
$W$16,"#"),
$W$17,"#"),
$W$18,"#"),
$W$19,"#"),
$W$20,"#"),
$W$21,"#"),
$W$22,"#"),
$W$23,"#"),
$W$24,""),
$W$25,"")</f>
        <v/>
      </c>
      <c r="D30" s="262" t="str">
        <f>_xlfn.CONCAT("Scorpion_",SUBSTITUTE(SUBSTITUTE(SUBSTITUTE(SUBSTITUTE('Scorpions Primers'!$C29&amp;"_"&amp;'Scorpions Primers'!$E29,"-","")," ",""),"(",""),")",""))</f>
        <v>Scorpion__</v>
      </c>
      <c r="E30" s="261">
        <f t="shared" si="1"/>
        <v>2</v>
      </c>
      <c r="F30" s="263" t="str">
        <f>_xlfn.LET(_xlpm.seq, LOWER(_xlfn.CONCAT('Scorpions Primers'!D29,'Scorpions Primers'!G29)),
SUBSTITUTE(SUBSTITUTE(SUBSTITUTE(SUBSTITUTE(SUBSTITUTE(SUBSTITUTE(SUBSTITUTE(SUBSTITUTE(SUBSTITUTE(SUBSTITUTE(SUBSTITUTE(SUBSTITUTE(SUBSTITUTE(SUBSTITUTE(SUBSTITUTE(SUBSTITUTE(SUBSTITUTE(_xlpm.seq,
$X$3,"#"),
$X$4,"#"),
$X$5,"#"),
$X$6,"#"),
$X$7,"#"),
$X$8,"#"),
$X$9,"#"),
$X$10,"#"),
$X$11,"#"),
$X$12,"#"),
$X$13,"#"),
$X$14,"#"),
$X$15,"#"),
$X$16,"#"),
$X$17,"#"),
$X$18,""),
$X$19,))</f>
        <v/>
      </c>
    </row>
    <row r="31" spans="1:24">
      <c r="A31" s="262" t="str">
        <f>_xlfn.TEXTJOIN("__",TRUE,IFERROR(LEFT('Probes and Primers'!$A30,SEARCH(" Probes",'Probes and Primers'!$A30)-1),'Probes and Primers'!$A30),SUBSTITUTE(SUBSTITUTE(SUBSTITUTE(SUBSTITUTE('Probes and Primers'!$D30&amp;"_"&amp;'Probes and Primers'!$F30&amp;"_"&amp;IF('Probes and Primers'!$A30="Primers",LEFT('Probes and Primers'!$G30,3),LEFT('Probes and Primers'!$G30,1)),"-","")," ",""),"(",""),")",""))</f>
        <v>__</v>
      </c>
      <c r="B31" s="261">
        <f t="shared" si="0"/>
        <v>0</v>
      </c>
      <c r="C31" s="263" t="str">
        <f>SUBSTITUTE(SUBSTITUTE(SUBSTITUTE(SUBSTITUTE(SUBSTITUTE(SUBSTITUTE(SUBSTITUTE(SUBSTITUTE(SUBSTITUTE(SUBSTITUTE(SUBSTITUTE(SUBSTITUTE(SUBSTITUTE(SUBSTITUTE(SUBSTITUTE(SUBSTITUTE(SUBSTITUTE(SUBSTITUTE(SUBSTITUTE(SUBSTITUTE(SUBSTITUTE(SUBSTITUTE(SUBSTITUTE(LOWER('Probes and Primers'!E30),
$W$3,"#"),
$W$4,"#"),
$W$5,"#"),
$W$6,"#"),
$W$7,"#"),
$W$8,"#"),
$W$9,"#"),
$W$10,"#"),
$W$11,"#"),
$W$12,"#"),
$W$13,"#"),
$W$14,"#"),
$W$15,"#"),
$W$16,"#"),
$W$17,"#"),
$W$18,"#"),
$W$19,"#"),
$W$20,"#"),
$W$21,"#"),
$W$22,"#"),
$W$23,"#"),
$W$24,""),
$W$25,"")</f>
        <v/>
      </c>
      <c r="D31" s="262" t="str">
        <f>_xlfn.CONCAT("Scorpion_",SUBSTITUTE(SUBSTITUTE(SUBSTITUTE(SUBSTITUTE('Scorpions Primers'!$C30&amp;"_"&amp;'Scorpions Primers'!$E30,"-","")," ",""),"(",""),")",""))</f>
        <v>Scorpion__</v>
      </c>
      <c r="E31" s="261">
        <f t="shared" si="1"/>
        <v>2</v>
      </c>
      <c r="F31" s="263" t="str">
        <f>_xlfn.LET(_xlpm.seq, LOWER(_xlfn.CONCAT('Scorpions Primers'!D30,'Scorpions Primers'!G30)),
SUBSTITUTE(SUBSTITUTE(SUBSTITUTE(SUBSTITUTE(SUBSTITUTE(SUBSTITUTE(SUBSTITUTE(SUBSTITUTE(SUBSTITUTE(SUBSTITUTE(SUBSTITUTE(SUBSTITUTE(SUBSTITUTE(SUBSTITUTE(SUBSTITUTE(SUBSTITUTE(SUBSTITUTE(_xlpm.seq,
$X$3,"#"),
$X$4,"#"),
$X$5,"#"),
$X$6,"#"),
$X$7,"#"),
$X$8,"#"),
$X$9,"#"),
$X$10,"#"),
$X$11,"#"),
$X$12,"#"),
$X$13,"#"),
$X$14,"#"),
$X$15,"#"),
$X$16,"#"),
$X$17,"#"),
$X$18,""),
$X$19,))</f>
        <v/>
      </c>
    </row>
    <row r="32" spans="1:24">
      <c r="A32" s="262" t="str">
        <f>_xlfn.TEXTJOIN("__",TRUE,IFERROR(LEFT('Probes and Primers'!$A31,SEARCH(" Probes",'Probes and Primers'!$A31)-1),'Probes and Primers'!$A31),SUBSTITUTE(SUBSTITUTE(SUBSTITUTE(SUBSTITUTE('Probes and Primers'!$D31&amp;"_"&amp;'Probes and Primers'!$F31&amp;"_"&amp;IF('Probes and Primers'!$A31="Primers",LEFT('Probes and Primers'!$G31,3),LEFT('Probes and Primers'!$G31,1)),"-","")," ",""),"(",""),")",""))</f>
        <v>__</v>
      </c>
      <c r="B32" s="261">
        <f t="shared" si="0"/>
        <v>0</v>
      </c>
      <c r="C32" s="263" t="str">
        <f>SUBSTITUTE(SUBSTITUTE(SUBSTITUTE(SUBSTITUTE(SUBSTITUTE(SUBSTITUTE(SUBSTITUTE(SUBSTITUTE(SUBSTITUTE(SUBSTITUTE(SUBSTITUTE(SUBSTITUTE(SUBSTITUTE(SUBSTITUTE(SUBSTITUTE(SUBSTITUTE(SUBSTITUTE(SUBSTITUTE(SUBSTITUTE(SUBSTITUTE(SUBSTITUTE(SUBSTITUTE(SUBSTITUTE(LOWER('Probes and Primers'!E31),
$W$3,"#"),
$W$4,"#"),
$W$5,"#"),
$W$6,"#"),
$W$7,"#"),
$W$8,"#"),
$W$9,"#"),
$W$10,"#"),
$W$11,"#"),
$W$12,"#"),
$W$13,"#"),
$W$14,"#"),
$W$15,"#"),
$W$16,"#"),
$W$17,"#"),
$W$18,"#"),
$W$19,"#"),
$W$20,"#"),
$W$21,"#"),
$W$22,"#"),
$W$23,"#"),
$W$24,""),
$W$25,"")</f>
        <v/>
      </c>
      <c r="D32" s="262" t="str">
        <f>_xlfn.CONCAT("Scorpion_",SUBSTITUTE(SUBSTITUTE(SUBSTITUTE(SUBSTITUTE('Scorpions Primers'!$C31&amp;"_"&amp;'Scorpions Primers'!$E31,"-","")," ",""),"(",""),")",""))</f>
        <v>Scorpion__</v>
      </c>
      <c r="E32" s="261">
        <f t="shared" si="1"/>
        <v>2</v>
      </c>
      <c r="F32" s="263" t="str">
        <f>_xlfn.LET(_xlpm.seq, LOWER(_xlfn.CONCAT('Scorpions Primers'!D31,'Scorpions Primers'!G31)),
SUBSTITUTE(SUBSTITUTE(SUBSTITUTE(SUBSTITUTE(SUBSTITUTE(SUBSTITUTE(SUBSTITUTE(SUBSTITUTE(SUBSTITUTE(SUBSTITUTE(SUBSTITUTE(SUBSTITUTE(SUBSTITUTE(SUBSTITUTE(SUBSTITUTE(SUBSTITUTE(SUBSTITUTE(_xlpm.seq,
$X$3,"#"),
$X$4,"#"),
$X$5,"#"),
$X$6,"#"),
$X$7,"#"),
$X$8,"#"),
$X$9,"#"),
$X$10,"#"),
$X$11,"#"),
$X$12,"#"),
$X$13,"#"),
$X$14,"#"),
$X$15,"#"),
$X$16,"#"),
$X$17,"#"),
$X$18,""),
$X$19,))</f>
        <v/>
      </c>
    </row>
    <row r="33" spans="1:6">
      <c r="A33" s="262" t="str">
        <f>_xlfn.TEXTJOIN("__",TRUE,IFERROR(LEFT('Probes and Primers'!$A32,SEARCH(" Probes",'Probes and Primers'!$A32)-1),'Probes and Primers'!$A32),SUBSTITUTE(SUBSTITUTE(SUBSTITUTE(SUBSTITUTE('Probes and Primers'!$D32&amp;"_"&amp;'Probes and Primers'!$F32&amp;"_"&amp;IF('Probes and Primers'!$A32="Primers",LEFT('Probes and Primers'!$G32,3),LEFT('Probes and Primers'!$G32,1)),"-","")," ",""),"(",""),")",""))</f>
        <v>__</v>
      </c>
      <c r="B33" s="261">
        <f t="shared" si="0"/>
        <v>0</v>
      </c>
      <c r="C33" s="263" t="str">
        <f>SUBSTITUTE(SUBSTITUTE(SUBSTITUTE(SUBSTITUTE(SUBSTITUTE(SUBSTITUTE(SUBSTITUTE(SUBSTITUTE(SUBSTITUTE(SUBSTITUTE(SUBSTITUTE(SUBSTITUTE(SUBSTITUTE(SUBSTITUTE(SUBSTITUTE(SUBSTITUTE(SUBSTITUTE(SUBSTITUTE(SUBSTITUTE(SUBSTITUTE(SUBSTITUTE(SUBSTITUTE(SUBSTITUTE(LOWER('Probes and Primers'!E32),
$W$3,"#"),
$W$4,"#"),
$W$5,"#"),
$W$6,"#"),
$W$7,"#"),
$W$8,"#"),
$W$9,"#"),
$W$10,"#"),
$W$11,"#"),
$W$12,"#"),
$W$13,"#"),
$W$14,"#"),
$W$15,"#"),
$W$16,"#"),
$W$17,"#"),
$W$18,"#"),
$W$19,"#"),
$W$20,"#"),
$W$21,"#"),
$W$22,"#"),
$W$23,"#"),
$W$24,""),
$W$25,"")</f>
        <v/>
      </c>
      <c r="D33" s="262" t="str">
        <f>_xlfn.CONCAT("Scorpion_",SUBSTITUTE(SUBSTITUTE(SUBSTITUTE(SUBSTITUTE('Scorpions Primers'!$C32&amp;"_"&amp;'Scorpions Primers'!$E32,"-","")," ",""),"(",""),")",""))</f>
        <v>Scorpion__</v>
      </c>
      <c r="E33" s="261">
        <f t="shared" si="1"/>
        <v>2</v>
      </c>
      <c r="F33" s="263" t="str">
        <f>_xlfn.LET(_xlpm.seq, LOWER(_xlfn.CONCAT('Scorpions Primers'!D32,'Scorpions Primers'!G32)),
SUBSTITUTE(SUBSTITUTE(SUBSTITUTE(SUBSTITUTE(SUBSTITUTE(SUBSTITUTE(SUBSTITUTE(SUBSTITUTE(SUBSTITUTE(SUBSTITUTE(SUBSTITUTE(SUBSTITUTE(SUBSTITUTE(SUBSTITUTE(SUBSTITUTE(SUBSTITUTE(SUBSTITUTE(_xlpm.seq,
$X$3,"#"),
$X$4,"#"),
$X$5,"#"),
$X$6,"#"),
$X$7,"#"),
$X$8,"#"),
$X$9,"#"),
$X$10,"#"),
$X$11,"#"),
$X$12,"#"),
$X$13,"#"),
$X$14,"#"),
$X$15,"#"),
$X$16,"#"),
$X$17,"#"),
$X$18,""),
$X$19,))</f>
        <v/>
      </c>
    </row>
    <row r="34" spans="1:6">
      <c r="A34" s="262" t="str">
        <f>_xlfn.TEXTJOIN("__",TRUE,IFERROR(LEFT('Probes and Primers'!$A33,SEARCH(" Probes",'Probes and Primers'!$A33)-1),'Probes and Primers'!$A33),SUBSTITUTE(SUBSTITUTE(SUBSTITUTE(SUBSTITUTE('Probes and Primers'!$D33&amp;"_"&amp;'Probes and Primers'!$F33&amp;"_"&amp;IF('Probes and Primers'!$A33="Primers",LEFT('Probes and Primers'!$G33,3),LEFT('Probes and Primers'!$G33,1)),"-","")," ",""),"(",""),")",""))</f>
        <v>__</v>
      </c>
      <c r="B34" s="261">
        <f t="shared" si="0"/>
        <v>0</v>
      </c>
      <c r="C34" s="263" t="str">
        <f>SUBSTITUTE(SUBSTITUTE(SUBSTITUTE(SUBSTITUTE(SUBSTITUTE(SUBSTITUTE(SUBSTITUTE(SUBSTITUTE(SUBSTITUTE(SUBSTITUTE(SUBSTITUTE(SUBSTITUTE(SUBSTITUTE(SUBSTITUTE(SUBSTITUTE(SUBSTITUTE(SUBSTITUTE(SUBSTITUTE(SUBSTITUTE(SUBSTITUTE(SUBSTITUTE(SUBSTITUTE(SUBSTITUTE(LOWER('Probes and Primers'!E33),
$W$3,"#"),
$W$4,"#"),
$W$5,"#"),
$W$6,"#"),
$W$7,"#"),
$W$8,"#"),
$W$9,"#"),
$W$10,"#"),
$W$11,"#"),
$W$12,"#"),
$W$13,"#"),
$W$14,"#"),
$W$15,"#"),
$W$16,"#"),
$W$17,"#"),
$W$18,"#"),
$W$19,"#"),
$W$20,"#"),
$W$21,"#"),
$W$22,"#"),
$W$23,"#"),
$W$24,""),
$W$25,"")</f>
        <v/>
      </c>
      <c r="D34" s="262" t="str">
        <f>_xlfn.CONCAT("Scorpion_",SUBSTITUTE(SUBSTITUTE(SUBSTITUTE(SUBSTITUTE('Scorpions Primers'!$C33&amp;"_"&amp;'Scorpions Primers'!$E33,"-","")," ",""),"(",""),")",""))</f>
        <v>Scorpion__</v>
      </c>
      <c r="E34" s="261">
        <f t="shared" si="1"/>
        <v>2</v>
      </c>
      <c r="F34" s="263" t="str">
        <f>_xlfn.LET(_xlpm.seq, LOWER(_xlfn.CONCAT('Scorpions Primers'!D33,'Scorpions Primers'!G33)),
SUBSTITUTE(SUBSTITUTE(SUBSTITUTE(SUBSTITUTE(SUBSTITUTE(SUBSTITUTE(SUBSTITUTE(SUBSTITUTE(SUBSTITUTE(SUBSTITUTE(SUBSTITUTE(SUBSTITUTE(SUBSTITUTE(SUBSTITUTE(SUBSTITUTE(SUBSTITUTE(SUBSTITUTE(_xlpm.seq,
$X$3,"#"),
$X$4,"#"),
$X$5,"#"),
$X$6,"#"),
$X$7,"#"),
$X$8,"#"),
$X$9,"#"),
$X$10,"#"),
$X$11,"#"),
$X$12,"#"),
$X$13,"#"),
$X$14,"#"),
$X$15,"#"),
$X$16,"#"),
$X$17,"#"),
$X$18,""),
$X$19,))</f>
        <v/>
      </c>
    </row>
    <row r="35" spans="1:6">
      <c r="A35" s="262" t="str">
        <f>_xlfn.TEXTJOIN("__",TRUE,IFERROR(LEFT('Probes and Primers'!$A34,SEARCH(" Probes",'Probes and Primers'!$A34)-1),'Probes and Primers'!$A34),SUBSTITUTE(SUBSTITUTE(SUBSTITUTE(SUBSTITUTE('Probes and Primers'!$D34&amp;"_"&amp;'Probes and Primers'!$F34&amp;"_"&amp;IF('Probes and Primers'!$A34="Primers",LEFT('Probes and Primers'!$G34,3),LEFT('Probes and Primers'!$G34,1)),"-","")," ",""),"(",""),")",""))</f>
        <v>__</v>
      </c>
      <c r="B35" s="261">
        <f t="shared" si="0"/>
        <v>0</v>
      </c>
      <c r="C35" s="263" t="str">
        <f>SUBSTITUTE(SUBSTITUTE(SUBSTITUTE(SUBSTITUTE(SUBSTITUTE(SUBSTITUTE(SUBSTITUTE(SUBSTITUTE(SUBSTITUTE(SUBSTITUTE(SUBSTITUTE(SUBSTITUTE(SUBSTITUTE(SUBSTITUTE(SUBSTITUTE(SUBSTITUTE(SUBSTITUTE(SUBSTITUTE(SUBSTITUTE(SUBSTITUTE(SUBSTITUTE(SUBSTITUTE(SUBSTITUTE(LOWER('Probes and Primers'!E34),
$W$3,"#"),
$W$4,"#"),
$W$5,"#"),
$W$6,"#"),
$W$7,"#"),
$W$8,"#"),
$W$9,"#"),
$W$10,"#"),
$W$11,"#"),
$W$12,"#"),
$W$13,"#"),
$W$14,"#"),
$W$15,"#"),
$W$16,"#"),
$W$17,"#"),
$W$18,"#"),
$W$19,"#"),
$W$20,"#"),
$W$21,"#"),
$W$22,"#"),
$W$23,"#"),
$W$24,""),
$W$25,"")</f>
        <v/>
      </c>
      <c r="D35" s="262" t="str">
        <f>_xlfn.CONCAT("Scorpion_",SUBSTITUTE(SUBSTITUTE(SUBSTITUTE(SUBSTITUTE('Scorpions Primers'!$C34&amp;"_"&amp;'Scorpions Primers'!$E34,"-","")," ",""),"(",""),")",""))</f>
        <v>Scorpion__</v>
      </c>
      <c r="E35" s="261">
        <f t="shared" si="1"/>
        <v>2</v>
      </c>
      <c r="F35" s="263" t="str">
        <f>_xlfn.LET(_xlpm.seq, LOWER(_xlfn.CONCAT('Scorpions Primers'!D34,'Scorpions Primers'!G34)),
SUBSTITUTE(SUBSTITUTE(SUBSTITUTE(SUBSTITUTE(SUBSTITUTE(SUBSTITUTE(SUBSTITUTE(SUBSTITUTE(SUBSTITUTE(SUBSTITUTE(SUBSTITUTE(SUBSTITUTE(SUBSTITUTE(SUBSTITUTE(SUBSTITUTE(SUBSTITUTE(SUBSTITUTE(_xlpm.seq,
$X$3,"#"),
$X$4,"#"),
$X$5,"#"),
$X$6,"#"),
$X$7,"#"),
$X$8,"#"),
$X$9,"#"),
$X$10,"#"),
$X$11,"#"),
$X$12,"#"),
$X$13,"#"),
$X$14,"#"),
$X$15,"#"),
$X$16,"#"),
$X$17,"#"),
$X$18,""),
$X$19,))</f>
        <v/>
      </c>
    </row>
    <row r="36" spans="1:6">
      <c r="A36" s="262" t="str">
        <f>_xlfn.TEXTJOIN("__",TRUE,IFERROR(LEFT('Probes and Primers'!$A35,SEARCH(" Probes",'Probes and Primers'!$A35)-1),'Probes and Primers'!$A35),SUBSTITUTE(SUBSTITUTE(SUBSTITUTE(SUBSTITUTE('Probes and Primers'!$D35&amp;"_"&amp;'Probes and Primers'!$F35&amp;"_"&amp;IF('Probes and Primers'!$A35="Primers",LEFT('Probes and Primers'!$G35,3),LEFT('Probes and Primers'!$G35,1)),"-","")," ",""),"(",""),")",""))</f>
        <v>__</v>
      </c>
      <c r="B36" s="261">
        <f t="shared" si="0"/>
        <v>0</v>
      </c>
      <c r="C36" s="263" t="str">
        <f>SUBSTITUTE(SUBSTITUTE(SUBSTITUTE(SUBSTITUTE(SUBSTITUTE(SUBSTITUTE(SUBSTITUTE(SUBSTITUTE(SUBSTITUTE(SUBSTITUTE(SUBSTITUTE(SUBSTITUTE(SUBSTITUTE(SUBSTITUTE(SUBSTITUTE(SUBSTITUTE(SUBSTITUTE(SUBSTITUTE(SUBSTITUTE(SUBSTITUTE(SUBSTITUTE(SUBSTITUTE(SUBSTITUTE(LOWER('Probes and Primers'!E35),
$W$3,"#"),
$W$4,"#"),
$W$5,"#"),
$W$6,"#"),
$W$7,"#"),
$W$8,"#"),
$W$9,"#"),
$W$10,"#"),
$W$11,"#"),
$W$12,"#"),
$W$13,"#"),
$W$14,"#"),
$W$15,"#"),
$W$16,"#"),
$W$17,"#"),
$W$18,"#"),
$W$19,"#"),
$W$20,"#"),
$W$21,"#"),
$W$22,"#"),
$W$23,"#"),
$W$24,""),
$W$25,"")</f>
        <v/>
      </c>
      <c r="D36" s="262" t="str">
        <f>_xlfn.CONCAT("Scorpion_",SUBSTITUTE(SUBSTITUTE(SUBSTITUTE(SUBSTITUTE('Scorpions Primers'!$C35&amp;"_"&amp;'Scorpions Primers'!$E35,"-","")," ",""),"(",""),")",""))</f>
        <v>Scorpion__</v>
      </c>
      <c r="E36" s="261">
        <f t="shared" si="1"/>
        <v>2</v>
      </c>
      <c r="F36" s="263" t="str">
        <f>_xlfn.LET(_xlpm.seq, LOWER(_xlfn.CONCAT('Scorpions Primers'!D35,'Scorpions Primers'!G35)),
SUBSTITUTE(SUBSTITUTE(SUBSTITUTE(SUBSTITUTE(SUBSTITUTE(SUBSTITUTE(SUBSTITUTE(SUBSTITUTE(SUBSTITUTE(SUBSTITUTE(SUBSTITUTE(SUBSTITUTE(SUBSTITUTE(SUBSTITUTE(SUBSTITUTE(SUBSTITUTE(SUBSTITUTE(_xlpm.seq,
$X$3,"#"),
$X$4,"#"),
$X$5,"#"),
$X$6,"#"),
$X$7,"#"),
$X$8,"#"),
$X$9,"#"),
$X$10,"#"),
$X$11,"#"),
$X$12,"#"),
$X$13,"#"),
$X$14,"#"),
$X$15,"#"),
$X$16,"#"),
$X$17,"#"),
$X$18,""),
$X$19,))</f>
        <v/>
      </c>
    </row>
    <row r="37" spans="1:6">
      <c r="A37" s="262" t="str">
        <f>_xlfn.TEXTJOIN("__",TRUE,IFERROR(LEFT('Probes and Primers'!$A36,SEARCH(" Probes",'Probes and Primers'!$A36)-1),'Probes and Primers'!$A36),SUBSTITUTE(SUBSTITUTE(SUBSTITUTE(SUBSTITUTE('Probes and Primers'!$D36&amp;"_"&amp;'Probes and Primers'!$F36&amp;"_"&amp;IF('Probes and Primers'!$A36="Primers",LEFT('Probes and Primers'!$G36,3),LEFT('Probes and Primers'!$G36,1)),"-","")," ",""),"(",""),")",""))</f>
        <v>__</v>
      </c>
      <c r="B37" s="261">
        <f t="shared" si="0"/>
        <v>0</v>
      </c>
      <c r="C37" s="263" t="str">
        <f>SUBSTITUTE(SUBSTITUTE(SUBSTITUTE(SUBSTITUTE(SUBSTITUTE(SUBSTITUTE(SUBSTITUTE(SUBSTITUTE(SUBSTITUTE(SUBSTITUTE(SUBSTITUTE(SUBSTITUTE(SUBSTITUTE(SUBSTITUTE(SUBSTITUTE(SUBSTITUTE(SUBSTITUTE(SUBSTITUTE(SUBSTITUTE(SUBSTITUTE(SUBSTITUTE(SUBSTITUTE(SUBSTITUTE(LOWER('Probes and Primers'!E36),
$W$3,"#"),
$W$4,"#"),
$W$5,"#"),
$W$6,"#"),
$W$7,"#"),
$W$8,"#"),
$W$9,"#"),
$W$10,"#"),
$W$11,"#"),
$W$12,"#"),
$W$13,"#"),
$W$14,"#"),
$W$15,"#"),
$W$16,"#"),
$W$17,"#"),
$W$18,"#"),
$W$19,"#"),
$W$20,"#"),
$W$21,"#"),
$W$22,"#"),
$W$23,"#"),
$W$24,""),
$W$25,"")</f>
        <v/>
      </c>
      <c r="D37" s="262" t="str">
        <f>_xlfn.CONCAT("Scorpion_",SUBSTITUTE(SUBSTITUTE(SUBSTITUTE(SUBSTITUTE('Scorpions Primers'!$C36&amp;"_"&amp;'Scorpions Primers'!$E36,"-","")," ",""),"(",""),")",""))</f>
        <v>Scorpion__</v>
      </c>
      <c r="E37" s="261">
        <f t="shared" si="1"/>
        <v>2</v>
      </c>
      <c r="F37" s="263" t="str">
        <f>_xlfn.LET(_xlpm.seq, LOWER(_xlfn.CONCAT('Scorpions Primers'!D36,'Scorpions Primers'!G36)),
SUBSTITUTE(SUBSTITUTE(SUBSTITUTE(SUBSTITUTE(SUBSTITUTE(SUBSTITUTE(SUBSTITUTE(SUBSTITUTE(SUBSTITUTE(SUBSTITUTE(SUBSTITUTE(SUBSTITUTE(SUBSTITUTE(SUBSTITUTE(SUBSTITUTE(SUBSTITUTE(SUBSTITUTE(_xlpm.seq,
$X$3,"#"),
$X$4,"#"),
$X$5,"#"),
$X$6,"#"),
$X$7,"#"),
$X$8,"#"),
$X$9,"#"),
$X$10,"#"),
$X$11,"#"),
$X$12,"#"),
$X$13,"#"),
$X$14,"#"),
$X$15,"#"),
$X$16,"#"),
$X$17,"#"),
$X$18,""),
$X$19,))</f>
        <v/>
      </c>
    </row>
    <row r="38" spans="1:6">
      <c r="A38" s="262" t="str">
        <f>_xlfn.TEXTJOIN("__",TRUE,IFERROR(LEFT('Probes and Primers'!$A37,SEARCH(" Probes",'Probes and Primers'!$A37)-1),'Probes and Primers'!$A37),SUBSTITUTE(SUBSTITUTE(SUBSTITUTE(SUBSTITUTE('Probes and Primers'!$D37&amp;"_"&amp;'Probes and Primers'!$F37&amp;"_"&amp;IF('Probes and Primers'!$A37="Primers",LEFT('Probes and Primers'!$G37,3),LEFT('Probes and Primers'!$G37,1)),"-","")," ",""),"(",""),")",""))</f>
        <v>__</v>
      </c>
      <c r="B38" s="261">
        <f t="shared" si="0"/>
        <v>0</v>
      </c>
      <c r="C38" s="263" t="str">
        <f>SUBSTITUTE(SUBSTITUTE(SUBSTITUTE(SUBSTITUTE(SUBSTITUTE(SUBSTITUTE(SUBSTITUTE(SUBSTITUTE(SUBSTITUTE(SUBSTITUTE(SUBSTITUTE(SUBSTITUTE(SUBSTITUTE(SUBSTITUTE(SUBSTITUTE(SUBSTITUTE(SUBSTITUTE(SUBSTITUTE(SUBSTITUTE(SUBSTITUTE(SUBSTITUTE(SUBSTITUTE(SUBSTITUTE(LOWER('Probes and Primers'!E37),
$W$3,"#"),
$W$4,"#"),
$W$5,"#"),
$W$6,"#"),
$W$7,"#"),
$W$8,"#"),
$W$9,"#"),
$W$10,"#"),
$W$11,"#"),
$W$12,"#"),
$W$13,"#"),
$W$14,"#"),
$W$15,"#"),
$W$16,"#"),
$W$17,"#"),
$W$18,"#"),
$W$19,"#"),
$W$20,"#"),
$W$21,"#"),
$W$22,"#"),
$W$23,"#"),
$W$24,""),
$W$25,"")</f>
        <v/>
      </c>
      <c r="D38" s="262" t="str">
        <f>_xlfn.CONCAT("Scorpion_",SUBSTITUTE(SUBSTITUTE(SUBSTITUTE(SUBSTITUTE('Scorpions Primers'!$C37&amp;"_"&amp;'Scorpions Primers'!$E37,"-","")," ",""),"(",""),")",""))</f>
        <v>Scorpion__</v>
      </c>
      <c r="E38" s="261">
        <f t="shared" si="1"/>
        <v>2</v>
      </c>
      <c r="F38" s="263" t="str">
        <f>_xlfn.LET(_xlpm.seq, LOWER(_xlfn.CONCAT('Scorpions Primers'!D37,'Scorpions Primers'!G37)),
SUBSTITUTE(SUBSTITUTE(SUBSTITUTE(SUBSTITUTE(SUBSTITUTE(SUBSTITUTE(SUBSTITUTE(SUBSTITUTE(SUBSTITUTE(SUBSTITUTE(SUBSTITUTE(SUBSTITUTE(SUBSTITUTE(SUBSTITUTE(SUBSTITUTE(SUBSTITUTE(SUBSTITUTE(_xlpm.seq,
$X$3,"#"),
$X$4,"#"),
$X$5,"#"),
$X$6,"#"),
$X$7,"#"),
$X$8,"#"),
$X$9,"#"),
$X$10,"#"),
$X$11,"#"),
$X$12,"#"),
$X$13,"#"),
$X$14,"#"),
$X$15,"#"),
$X$16,"#"),
$X$17,"#"),
$X$18,""),
$X$19,))</f>
        <v/>
      </c>
    </row>
    <row r="39" spans="1:6">
      <c r="A39" s="262" t="str">
        <f>_xlfn.TEXTJOIN("__",TRUE,IFERROR(LEFT('Probes and Primers'!$A38,SEARCH(" Probes",'Probes and Primers'!$A38)-1),'Probes and Primers'!$A38),SUBSTITUTE(SUBSTITUTE(SUBSTITUTE(SUBSTITUTE('Probes and Primers'!$D38&amp;"_"&amp;'Probes and Primers'!$F38&amp;"_"&amp;IF('Probes and Primers'!$A38="Primers",LEFT('Probes and Primers'!$G38,3),LEFT('Probes and Primers'!$G38,1)),"-","")," ",""),"(",""),")",""))</f>
        <v>__</v>
      </c>
      <c r="B39" s="261">
        <f t="shared" si="0"/>
        <v>0</v>
      </c>
      <c r="C39" s="263" t="str">
        <f>SUBSTITUTE(SUBSTITUTE(SUBSTITUTE(SUBSTITUTE(SUBSTITUTE(SUBSTITUTE(SUBSTITUTE(SUBSTITUTE(SUBSTITUTE(SUBSTITUTE(SUBSTITUTE(SUBSTITUTE(SUBSTITUTE(SUBSTITUTE(SUBSTITUTE(SUBSTITUTE(SUBSTITUTE(SUBSTITUTE(SUBSTITUTE(SUBSTITUTE(SUBSTITUTE(SUBSTITUTE(SUBSTITUTE(LOWER('Probes and Primers'!E38),
$W$3,"#"),
$W$4,"#"),
$W$5,"#"),
$W$6,"#"),
$W$7,"#"),
$W$8,"#"),
$W$9,"#"),
$W$10,"#"),
$W$11,"#"),
$W$12,"#"),
$W$13,"#"),
$W$14,"#"),
$W$15,"#"),
$W$16,"#"),
$W$17,"#"),
$W$18,"#"),
$W$19,"#"),
$W$20,"#"),
$W$21,"#"),
$W$22,"#"),
$W$23,"#"),
$W$24,""),
$W$25,"")</f>
        <v/>
      </c>
      <c r="D39" s="262" t="str">
        <f>_xlfn.CONCAT("Scorpion_",SUBSTITUTE(SUBSTITUTE(SUBSTITUTE(SUBSTITUTE('Scorpions Primers'!$C38&amp;"_"&amp;'Scorpions Primers'!$E38,"-","")," ",""),"(",""),")",""))</f>
        <v>Scorpion__</v>
      </c>
      <c r="E39" s="261">
        <f t="shared" si="1"/>
        <v>2</v>
      </c>
      <c r="F39" s="263" t="str">
        <f>_xlfn.LET(_xlpm.seq, LOWER(_xlfn.CONCAT('Scorpions Primers'!D38,'Scorpions Primers'!G38)),
SUBSTITUTE(SUBSTITUTE(SUBSTITUTE(SUBSTITUTE(SUBSTITUTE(SUBSTITUTE(SUBSTITUTE(SUBSTITUTE(SUBSTITUTE(SUBSTITUTE(SUBSTITUTE(SUBSTITUTE(SUBSTITUTE(SUBSTITUTE(SUBSTITUTE(SUBSTITUTE(SUBSTITUTE(_xlpm.seq,
$X$3,"#"),
$X$4,"#"),
$X$5,"#"),
$X$6,"#"),
$X$7,"#"),
$X$8,"#"),
$X$9,"#"),
$X$10,"#"),
$X$11,"#"),
$X$12,"#"),
$X$13,"#"),
$X$14,"#"),
$X$15,"#"),
$X$16,"#"),
$X$17,"#"),
$X$18,""),
$X$19,))</f>
        <v/>
      </c>
    </row>
    <row r="40" spans="1:6">
      <c r="A40" s="262" t="str">
        <f>_xlfn.TEXTJOIN("__",TRUE,IFERROR(LEFT('Probes and Primers'!$A39,SEARCH(" Probes",'Probes and Primers'!$A39)-1),'Probes and Primers'!$A39),SUBSTITUTE(SUBSTITUTE(SUBSTITUTE(SUBSTITUTE('Probes and Primers'!$D39&amp;"_"&amp;'Probes and Primers'!$F39&amp;"_"&amp;IF('Probes and Primers'!$A39="Primers",LEFT('Probes and Primers'!$G39,3),LEFT('Probes and Primers'!$G39,1)),"-","")," ",""),"(",""),")",""))</f>
        <v>__</v>
      </c>
      <c r="B40" s="261">
        <f t="shared" si="0"/>
        <v>0</v>
      </c>
      <c r="C40" s="263" t="str">
        <f>SUBSTITUTE(SUBSTITUTE(SUBSTITUTE(SUBSTITUTE(SUBSTITUTE(SUBSTITUTE(SUBSTITUTE(SUBSTITUTE(SUBSTITUTE(SUBSTITUTE(SUBSTITUTE(SUBSTITUTE(SUBSTITUTE(SUBSTITUTE(SUBSTITUTE(SUBSTITUTE(SUBSTITUTE(SUBSTITUTE(SUBSTITUTE(SUBSTITUTE(SUBSTITUTE(SUBSTITUTE(SUBSTITUTE(LOWER('Probes and Primers'!E39),
$W$3,"#"),
$W$4,"#"),
$W$5,"#"),
$W$6,"#"),
$W$7,"#"),
$W$8,"#"),
$W$9,"#"),
$W$10,"#"),
$W$11,"#"),
$W$12,"#"),
$W$13,"#"),
$W$14,"#"),
$W$15,"#"),
$W$16,"#"),
$W$17,"#"),
$W$18,"#"),
$W$19,"#"),
$W$20,"#"),
$W$21,"#"),
$W$22,"#"),
$W$23,"#"),
$W$24,""),
$W$25,"")</f>
        <v/>
      </c>
      <c r="D40" s="262" t="str">
        <f>_xlfn.CONCAT("Scorpion_",SUBSTITUTE(SUBSTITUTE(SUBSTITUTE(SUBSTITUTE('Scorpions Primers'!$C39&amp;"_"&amp;'Scorpions Primers'!$E39,"-","")," ",""),"(",""),")",""))</f>
        <v>Scorpion__</v>
      </c>
      <c r="E40" s="261">
        <f t="shared" si="1"/>
        <v>2</v>
      </c>
      <c r="F40" s="263" t="str">
        <f>_xlfn.LET(_xlpm.seq, LOWER(_xlfn.CONCAT('Scorpions Primers'!D39,'Scorpions Primers'!G39)),
SUBSTITUTE(SUBSTITUTE(SUBSTITUTE(SUBSTITUTE(SUBSTITUTE(SUBSTITUTE(SUBSTITUTE(SUBSTITUTE(SUBSTITUTE(SUBSTITUTE(SUBSTITUTE(SUBSTITUTE(SUBSTITUTE(SUBSTITUTE(SUBSTITUTE(SUBSTITUTE(SUBSTITUTE(_xlpm.seq,
$X$3,"#"),
$X$4,"#"),
$X$5,"#"),
$X$6,"#"),
$X$7,"#"),
$X$8,"#"),
$X$9,"#"),
$X$10,"#"),
$X$11,"#"),
$X$12,"#"),
$X$13,"#"),
$X$14,"#"),
$X$15,"#"),
$X$16,"#"),
$X$17,"#"),
$X$18,""),
$X$19,))</f>
        <v/>
      </c>
    </row>
    <row r="41" spans="1:6">
      <c r="A41" s="262" t="str">
        <f>_xlfn.TEXTJOIN("__",TRUE,IFERROR(LEFT('Probes and Primers'!$A40,SEARCH(" Probes",'Probes and Primers'!$A40)-1),'Probes and Primers'!$A40),SUBSTITUTE(SUBSTITUTE(SUBSTITUTE(SUBSTITUTE('Probes and Primers'!$D40&amp;"_"&amp;'Probes and Primers'!$F40&amp;"_"&amp;IF('Probes and Primers'!$A40="Primers",LEFT('Probes and Primers'!$G40,3),LEFT('Probes and Primers'!$G40,1)),"-","")," ",""),"(",""),")",""))</f>
        <v>__</v>
      </c>
      <c r="B41" s="261">
        <f t="shared" si="0"/>
        <v>0</v>
      </c>
      <c r="C41" s="263" t="str">
        <f>SUBSTITUTE(SUBSTITUTE(SUBSTITUTE(SUBSTITUTE(SUBSTITUTE(SUBSTITUTE(SUBSTITUTE(SUBSTITUTE(SUBSTITUTE(SUBSTITUTE(SUBSTITUTE(SUBSTITUTE(SUBSTITUTE(SUBSTITUTE(SUBSTITUTE(SUBSTITUTE(SUBSTITUTE(SUBSTITUTE(SUBSTITUTE(SUBSTITUTE(SUBSTITUTE(SUBSTITUTE(SUBSTITUTE(LOWER('Probes and Primers'!E40),
$W$3,"#"),
$W$4,"#"),
$W$5,"#"),
$W$6,"#"),
$W$7,"#"),
$W$8,"#"),
$W$9,"#"),
$W$10,"#"),
$W$11,"#"),
$W$12,"#"),
$W$13,"#"),
$W$14,"#"),
$W$15,"#"),
$W$16,"#"),
$W$17,"#"),
$W$18,"#"),
$W$19,"#"),
$W$20,"#"),
$W$21,"#"),
$W$22,"#"),
$W$23,"#"),
$W$24,""),
$W$25,"")</f>
        <v/>
      </c>
      <c r="D41" s="262" t="str">
        <f>_xlfn.CONCAT("Scorpion_",SUBSTITUTE(SUBSTITUTE(SUBSTITUTE(SUBSTITUTE('Scorpions Primers'!$C40&amp;"_"&amp;'Scorpions Primers'!$E40,"-","")," ",""),"(",""),")",""))</f>
        <v>Scorpion__</v>
      </c>
      <c r="E41" s="261">
        <f t="shared" si="1"/>
        <v>2</v>
      </c>
      <c r="F41" s="263" t="str">
        <f>_xlfn.LET(_xlpm.seq, LOWER(_xlfn.CONCAT('Scorpions Primers'!D40,'Scorpions Primers'!G40)),
SUBSTITUTE(SUBSTITUTE(SUBSTITUTE(SUBSTITUTE(SUBSTITUTE(SUBSTITUTE(SUBSTITUTE(SUBSTITUTE(SUBSTITUTE(SUBSTITUTE(SUBSTITUTE(SUBSTITUTE(SUBSTITUTE(SUBSTITUTE(SUBSTITUTE(SUBSTITUTE(SUBSTITUTE(_xlpm.seq,
$X$3,"#"),
$X$4,"#"),
$X$5,"#"),
$X$6,"#"),
$X$7,"#"),
$X$8,"#"),
$X$9,"#"),
$X$10,"#"),
$X$11,"#"),
$X$12,"#"),
$X$13,"#"),
$X$14,"#"),
$X$15,"#"),
$X$16,"#"),
$X$17,"#"),
$X$18,""),
$X$19,))</f>
        <v/>
      </c>
    </row>
    <row r="42" spans="1:6">
      <c r="A42" s="262" t="str">
        <f>_xlfn.TEXTJOIN("__",TRUE,IFERROR(LEFT('Probes and Primers'!$A41,SEARCH(" Probes",'Probes and Primers'!$A41)-1),'Probes and Primers'!$A41),SUBSTITUTE(SUBSTITUTE(SUBSTITUTE(SUBSTITUTE('Probes and Primers'!$D41&amp;"_"&amp;'Probes and Primers'!$F41&amp;"_"&amp;IF('Probes and Primers'!$A41="Primers",LEFT('Probes and Primers'!$G41,3),LEFT('Probes and Primers'!$G41,1)),"-","")," ",""),"(",""),")",""))</f>
        <v>__</v>
      </c>
      <c r="B42" s="261">
        <f t="shared" si="0"/>
        <v>0</v>
      </c>
      <c r="C42" s="263" t="str">
        <f>SUBSTITUTE(SUBSTITUTE(SUBSTITUTE(SUBSTITUTE(SUBSTITUTE(SUBSTITUTE(SUBSTITUTE(SUBSTITUTE(SUBSTITUTE(SUBSTITUTE(SUBSTITUTE(SUBSTITUTE(SUBSTITUTE(SUBSTITUTE(SUBSTITUTE(SUBSTITUTE(SUBSTITUTE(SUBSTITUTE(SUBSTITUTE(SUBSTITUTE(SUBSTITUTE(SUBSTITUTE(SUBSTITUTE(LOWER('Probes and Primers'!E41),
$W$3,"#"),
$W$4,"#"),
$W$5,"#"),
$W$6,"#"),
$W$7,"#"),
$W$8,"#"),
$W$9,"#"),
$W$10,"#"),
$W$11,"#"),
$W$12,"#"),
$W$13,"#"),
$W$14,"#"),
$W$15,"#"),
$W$16,"#"),
$W$17,"#"),
$W$18,"#"),
$W$19,"#"),
$W$20,"#"),
$W$21,"#"),
$W$22,"#"),
$W$23,"#"),
$W$24,""),
$W$25,"")</f>
        <v/>
      </c>
      <c r="D42" s="262" t="str">
        <f>_xlfn.CONCAT("Scorpion_",SUBSTITUTE(SUBSTITUTE(SUBSTITUTE(SUBSTITUTE('Scorpions Primers'!$C41&amp;"_"&amp;'Scorpions Primers'!$E41,"-","")," ",""),"(",""),")",""))</f>
        <v>Scorpion__</v>
      </c>
      <c r="E42" s="261">
        <f t="shared" si="1"/>
        <v>2</v>
      </c>
      <c r="F42" s="263" t="str">
        <f>_xlfn.LET(_xlpm.seq, LOWER(_xlfn.CONCAT('Scorpions Primers'!D41,'Scorpions Primers'!G41)),
SUBSTITUTE(SUBSTITUTE(SUBSTITUTE(SUBSTITUTE(SUBSTITUTE(SUBSTITUTE(SUBSTITUTE(SUBSTITUTE(SUBSTITUTE(SUBSTITUTE(SUBSTITUTE(SUBSTITUTE(SUBSTITUTE(SUBSTITUTE(SUBSTITUTE(SUBSTITUTE(SUBSTITUTE(_xlpm.seq,
$X$3,"#"),
$X$4,"#"),
$X$5,"#"),
$X$6,"#"),
$X$7,"#"),
$X$8,"#"),
$X$9,"#"),
$X$10,"#"),
$X$11,"#"),
$X$12,"#"),
$X$13,"#"),
$X$14,"#"),
$X$15,"#"),
$X$16,"#"),
$X$17,"#"),
$X$18,""),
$X$19,))</f>
        <v/>
      </c>
    </row>
    <row r="43" spans="1:6">
      <c r="A43" s="262" t="str">
        <f>_xlfn.TEXTJOIN("__",TRUE,IFERROR(LEFT('Probes and Primers'!$A42,SEARCH(" Probes",'Probes and Primers'!$A42)-1),'Probes and Primers'!$A42),SUBSTITUTE(SUBSTITUTE(SUBSTITUTE(SUBSTITUTE('Probes and Primers'!$D42&amp;"_"&amp;'Probes and Primers'!$F42&amp;"_"&amp;IF('Probes and Primers'!$A42="Primers",LEFT('Probes and Primers'!$G42,3),LEFT('Probes and Primers'!$G42,1)),"-","")," ",""),"(",""),")",""))</f>
        <v>__</v>
      </c>
      <c r="B43" s="261">
        <f t="shared" si="0"/>
        <v>0</v>
      </c>
      <c r="C43" s="263" t="str">
        <f>SUBSTITUTE(SUBSTITUTE(SUBSTITUTE(SUBSTITUTE(SUBSTITUTE(SUBSTITUTE(SUBSTITUTE(SUBSTITUTE(SUBSTITUTE(SUBSTITUTE(SUBSTITUTE(SUBSTITUTE(SUBSTITUTE(SUBSTITUTE(SUBSTITUTE(SUBSTITUTE(SUBSTITUTE(SUBSTITUTE(SUBSTITUTE(SUBSTITUTE(SUBSTITUTE(SUBSTITUTE(SUBSTITUTE(LOWER('Probes and Primers'!E42),
$W$3,"#"),
$W$4,"#"),
$W$5,"#"),
$W$6,"#"),
$W$7,"#"),
$W$8,"#"),
$W$9,"#"),
$W$10,"#"),
$W$11,"#"),
$W$12,"#"),
$W$13,"#"),
$W$14,"#"),
$W$15,"#"),
$W$16,"#"),
$W$17,"#"),
$W$18,"#"),
$W$19,"#"),
$W$20,"#"),
$W$21,"#"),
$W$22,"#"),
$W$23,"#"),
$W$24,""),
$W$25,"")</f>
        <v/>
      </c>
      <c r="D43" s="262" t="str">
        <f>_xlfn.CONCAT("Scorpion_",SUBSTITUTE(SUBSTITUTE(SUBSTITUTE(SUBSTITUTE('Scorpions Primers'!$C42&amp;"_"&amp;'Scorpions Primers'!$E42,"-","")," ",""),"(",""),")",""))</f>
        <v>Scorpion__</v>
      </c>
      <c r="E43" s="261">
        <f t="shared" si="1"/>
        <v>2</v>
      </c>
      <c r="F43" s="263" t="str">
        <f>_xlfn.LET(_xlpm.seq, LOWER(_xlfn.CONCAT('Scorpions Primers'!D42,'Scorpions Primers'!G42)),
SUBSTITUTE(SUBSTITUTE(SUBSTITUTE(SUBSTITUTE(SUBSTITUTE(SUBSTITUTE(SUBSTITUTE(SUBSTITUTE(SUBSTITUTE(SUBSTITUTE(SUBSTITUTE(SUBSTITUTE(SUBSTITUTE(SUBSTITUTE(SUBSTITUTE(SUBSTITUTE(SUBSTITUTE(_xlpm.seq,
$X$3,"#"),
$X$4,"#"),
$X$5,"#"),
$X$6,"#"),
$X$7,"#"),
$X$8,"#"),
$X$9,"#"),
$X$10,"#"),
$X$11,"#"),
$X$12,"#"),
$X$13,"#"),
$X$14,"#"),
$X$15,"#"),
$X$16,"#"),
$X$17,"#"),
$X$18,""),
$X$19,))</f>
        <v/>
      </c>
    </row>
    <row r="44" spans="1:6">
      <c r="A44" s="262" t="str">
        <f>_xlfn.TEXTJOIN("__",TRUE,IFERROR(LEFT('Probes and Primers'!$A43,SEARCH(" Probes",'Probes and Primers'!$A43)-1),'Probes and Primers'!$A43),SUBSTITUTE(SUBSTITUTE(SUBSTITUTE(SUBSTITUTE('Probes and Primers'!$D43&amp;"_"&amp;'Probes and Primers'!$F43&amp;"_"&amp;IF('Probes and Primers'!$A43="Primers",LEFT('Probes and Primers'!$G43,3),LEFT('Probes and Primers'!$G43,1)),"-","")," ",""),"(",""),")",""))</f>
        <v>__</v>
      </c>
      <c r="B44" s="261">
        <f t="shared" si="0"/>
        <v>0</v>
      </c>
      <c r="C44" s="263" t="str">
        <f>SUBSTITUTE(SUBSTITUTE(SUBSTITUTE(SUBSTITUTE(SUBSTITUTE(SUBSTITUTE(SUBSTITUTE(SUBSTITUTE(SUBSTITUTE(SUBSTITUTE(SUBSTITUTE(SUBSTITUTE(SUBSTITUTE(SUBSTITUTE(SUBSTITUTE(SUBSTITUTE(SUBSTITUTE(SUBSTITUTE(SUBSTITUTE(SUBSTITUTE(SUBSTITUTE(SUBSTITUTE(SUBSTITUTE(LOWER('Probes and Primers'!E43),
$W$3,"#"),
$W$4,"#"),
$W$5,"#"),
$W$6,"#"),
$W$7,"#"),
$W$8,"#"),
$W$9,"#"),
$W$10,"#"),
$W$11,"#"),
$W$12,"#"),
$W$13,"#"),
$W$14,"#"),
$W$15,"#"),
$W$16,"#"),
$W$17,"#"),
$W$18,"#"),
$W$19,"#"),
$W$20,"#"),
$W$21,"#"),
$W$22,"#"),
$W$23,"#"),
$W$24,""),
$W$25,"")</f>
        <v/>
      </c>
      <c r="D44" s="262" t="str">
        <f>_xlfn.CONCAT("Scorpion_",SUBSTITUTE(SUBSTITUTE(SUBSTITUTE(SUBSTITUTE('Scorpions Primers'!$C43&amp;"_"&amp;'Scorpions Primers'!$E43,"-","")," ",""),"(",""),")",""))</f>
        <v>Scorpion__</v>
      </c>
      <c r="E44" s="261">
        <f t="shared" si="1"/>
        <v>2</v>
      </c>
      <c r="F44" s="263" t="str">
        <f>_xlfn.LET(_xlpm.seq, LOWER(_xlfn.CONCAT('Scorpions Primers'!D43,'Scorpions Primers'!G43)),
SUBSTITUTE(SUBSTITUTE(SUBSTITUTE(SUBSTITUTE(SUBSTITUTE(SUBSTITUTE(SUBSTITUTE(SUBSTITUTE(SUBSTITUTE(SUBSTITUTE(SUBSTITUTE(SUBSTITUTE(SUBSTITUTE(SUBSTITUTE(SUBSTITUTE(SUBSTITUTE(SUBSTITUTE(_xlpm.seq,
$X$3,"#"),
$X$4,"#"),
$X$5,"#"),
$X$6,"#"),
$X$7,"#"),
$X$8,"#"),
$X$9,"#"),
$X$10,"#"),
$X$11,"#"),
$X$12,"#"),
$X$13,"#"),
$X$14,"#"),
$X$15,"#"),
$X$16,"#"),
$X$17,"#"),
$X$18,""),
$X$19,))</f>
        <v/>
      </c>
    </row>
    <row r="45" spans="1:6">
      <c r="A45" s="262" t="str">
        <f>_xlfn.TEXTJOIN("__",TRUE,IFERROR(LEFT('Probes and Primers'!$A44,SEARCH(" Probes",'Probes and Primers'!$A44)-1),'Probes and Primers'!$A44),SUBSTITUTE(SUBSTITUTE(SUBSTITUTE(SUBSTITUTE('Probes and Primers'!$D44&amp;"_"&amp;'Probes and Primers'!$F44&amp;"_"&amp;IF('Probes and Primers'!$A44="Primers",LEFT('Probes and Primers'!$G44,3),LEFT('Probes and Primers'!$G44,1)),"-","")," ",""),"(",""),")",""))</f>
        <v>__</v>
      </c>
      <c r="B45" s="261">
        <f t="shared" si="0"/>
        <v>0</v>
      </c>
      <c r="C45" s="263" t="str">
        <f>SUBSTITUTE(SUBSTITUTE(SUBSTITUTE(SUBSTITUTE(SUBSTITUTE(SUBSTITUTE(SUBSTITUTE(SUBSTITUTE(SUBSTITUTE(SUBSTITUTE(SUBSTITUTE(SUBSTITUTE(SUBSTITUTE(SUBSTITUTE(SUBSTITUTE(SUBSTITUTE(SUBSTITUTE(SUBSTITUTE(SUBSTITUTE(SUBSTITUTE(SUBSTITUTE(SUBSTITUTE(SUBSTITUTE(LOWER('Probes and Primers'!E44),
$W$3,"#"),
$W$4,"#"),
$W$5,"#"),
$W$6,"#"),
$W$7,"#"),
$W$8,"#"),
$W$9,"#"),
$W$10,"#"),
$W$11,"#"),
$W$12,"#"),
$W$13,"#"),
$W$14,"#"),
$W$15,"#"),
$W$16,"#"),
$W$17,"#"),
$W$18,"#"),
$W$19,"#"),
$W$20,"#"),
$W$21,"#"),
$W$22,"#"),
$W$23,"#"),
$W$24,""),
$W$25,"")</f>
        <v/>
      </c>
      <c r="D45" s="262" t="str">
        <f>_xlfn.CONCAT("Scorpion_",SUBSTITUTE(SUBSTITUTE(SUBSTITUTE(SUBSTITUTE('Scorpions Primers'!$C44&amp;"_"&amp;'Scorpions Primers'!$E44,"-","")," ",""),"(",""),")",""))</f>
        <v>Scorpion__</v>
      </c>
      <c r="E45" s="261">
        <f t="shared" si="1"/>
        <v>2</v>
      </c>
      <c r="F45" s="263" t="str">
        <f>_xlfn.LET(_xlpm.seq, LOWER(_xlfn.CONCAT('Scorpions Primers'!D44,'Scorpions Primers'!G44)),
SUBSTITUTE(SUBSTITUTE(SUBSTITUTE(SUBSTITUTE(SUBSTITUTE(SUBSTITUTE(SUBSTITUTE(SUBSTITUTE(SUBSTITUTE(SUBSTITUTE(SUBSTITUTE(SUBSTITUTE(SUBSTITUTE(SUBSTITUTE(SUBSTITUTE(SUBSTITUTE(SUBSTITUTE(_xlpm.seq,
$X$3,"#"),
$X$4,"#"),
$X$5,"#"),
$X$6,"#"),
$X$7,"#"),
$X$8,"#"),
$X$9,"#"),
$X$10,"#"),
$X$11,"#"),
$X$12,"#"),
$X$13,"#"),
$X$14,"#"),
$X$15,"#"),
$X$16,"#"),
$X$17,"#"),
$X$18,""),
$X$19,))</f>
        <v/>
      </c>
    </row>
    <row r="46" spans="1:6">
      <c r="A46" s="262" t="str">
        <f>_xlfn.TEXTJOIN("__",TRUE,IFERROR(LEFT('Probes and Primers'!$A45,SEARCH(" Probes",'Probes and Primers'!$A45)-1),'Probes and Primers'!$A45),SUBSTITUTE(SUBSTITUTE(SUBSTITUTE(SUBSTITUTE('Probes and Primers'!$D45&amp;"_"&amp;'Probes and Primers'!$F45&amp;"_"&amp;IF('Probes and Primers'!$A45="Primers",LEFT('Probes and Primers'!$G45,3),LEFT('Probes and Primers'!$G45,1)),"-","")," ",""),"(",""),")",""))</f>
        <v>__</v>
      </c>
      <c r="B46" s="261">
        <f t="shared" si="0"/>
        <v>0</v>
      </c>
      <c r="C46" s="263" t="str">
        <f>SUBSTITUTE(SUBSTITUTE(SUBSTITUTE(SUBSTITUTE(SUBSTITUTE(SUBSTITUTE(SUBSTITUTE(SUBSTITUTE(SUBSTITUTE(SUBSTITUTE(SUBSTITUTE(SUBSTITUTE(SUBSTITUTE(SUBSTITUTE(SUBSTITUTE(SUBSTITUTE(SUBSTITUTE(SUBSTITUTE(SUBSTITUTE(SUBSTITUTE(SUBSTITUTE(SUBSTITUTE(SUBSTITUTE(LOWER('Probes and Primers'!E45),
$W$3,"#"),
$W$4,"#"),
$W$5,"#"),
$W$6,"#"),
$W$7,"#"),
$W$8,"#"),
$W$9,"#"),
$W$10,"#"),
$W$11,"#"),
$W$12,"#"),
$W$13,"#"),
$W$14,"#"),
$W$15,"#"),
$W$16,"#"),
$W$17,"#"),
$W$18,"#"),
$W$19,"#"),
$W$20,"#"),
$W$21,"#"),
$W$22,"#"),
$W$23,"#"),
$W$24,""),
$W$25,"")</f>
        <v/>
      </c>
      <c r="D46" s="262" t="str">
        <f>_xlfn.CONCAT("Scorpion_",SUBSTITUTE(SUBSTITUTE(SUBSTITUTE(SUBSTITUTE('Scorpions Primers'!$C45&amp;"_"&amp;'Scorpions Primers'!$E45,"-","")," ",""),"(",""),")",""))</f>
        <v>Scorpion__</v>
      </c>
      <c r="E46" s="261">
        <f t="shared" si="1"/>
        <v>2</v>
      </c>
      <c r="F46" s="263" t="str">
        <f>_xlfn.LET(_xlpm.seq, LOWER(_xlfn.CONCAT('Scorpions Primers'!D45,'Scorpions Primers'!G45)),
SUBSTITUTE(SUBSTITUTE(SUBSTITUTE(SUBSTITUTE(SUBSTITUTE(SUBSTITUTE(SUBSTITUTE(SUBSTITUTE(SUBSTITUTE(SUBSTITUTE(SUBSTITUTE(SUBSTITUTE(SUBSTITUTE(SUBSTITUTE(SUBSTITUTE(SUBSTITUTE(SUBSTITUTE(_xlpm.seq,
$X$3,"#"),
$X$4,"#"),
$X$5,"#"),
$X$6,"#"),
$X$7,"#"),
$X$8,"#"),
$X$9,"#"),
$X$10,"#"),
$X$11,"#"),
$X$12,"#"),
$X$13,"#"),
$X$14,"#"),
$X$15,"#"),
$X$16,"#"),
$X$17,"#"),
$X$18,""),
$X$19,))</f>
        <v/>
      </c>
    </row>
    <row r="47" spans="1:6">
      <c r="A47" s="262" t="str">
        <f>_xlfn.TEXTJOIN("__",TRUE,IFERROR(LEFT('Probes and Primers'!$A46,SEARCH(" Probes",'Probes and Primers'!$A46)-1),'Probes and Primers'!$A46),SUBSTITUTE(SUBSTITUTE(SUBSTITUTE(SUBSTITUTE('Probes and Primers'!$D46&amp;"_"&amp;'Probes and Primers'!$F46&amp;"_"&amp;IF('Probes and Primers'!$A46="Primers",LEFT('Probes and Primers'!$G46,3),LEFT('Probes and Primers'!$G46,1)),"-","")," ",""),"(",""),")",""))</f>
        <v>__</v>
      </c>
      <c r="B47" s="261">
        <f t="shared" si="0"/>
        <v>0</v>
      </c>
      <c r="C47" s="263" t="str">
        <f>SUBSTITUTE(SUBSTITUTE(SUBSTITUTE(SUBSTITUTE(SUBSTITUTE(SUBSTITUTE(SUBSTITUTE(SUBSTITUTE(SUBSTITUTE(SUBSTITUTE(SUBSTITUTE(SUBSTITUTE(SUBSTITUTE(SUBSTITUTE(SUBSTITUTE(SUBSTITUTE(SUBSTITUTE(SUBSTITUTE(SUBSTITUTE(SUBSTITUTE(SUBSTITUTE(SUBSTITUTE(SUBSTITUTE(LOWER('Probes and Primers'!E46),
$W$3,"#"),
$W$4,"#"),
$W$5,"#"),
$W$6,"#"),
$W$7,"#"),
$W$8,"#"),
$W$9,"#"),
$W$10,"#"),
$W$11,"#"),
$W$12,"#"),
$W$13,"#"),
$W$14,"#"),
$W$15,"#"),
$W$16,"#"),
$W$17,"#"),
$W$18,"#"),
$W$19,"#"),
$W$20,"#"),
$W$21,"#"),
$W$22,"#"),
$W$23,"#"),
$W$24,""),
$W$25,"")</f>
        <v/>
      </c>
      <c r="D47" s="262" t="str">
        <f>_xlfn.CONCAT("Scorpion_",SUBSTITUTE(SUBSTITUTE(SUBSTITUTE(SUBSTITUTE('Scorpions Primers'!$C46&amp;"_"&amp;'Scorpions Primers'!$E46,"-","")," ",""),"(",""),")",""))</f>
        <v>Scorpion__</v>
      </c>
      <c r="E47" s="261">
        <f t="shared" si="1"/>
        <v>2</v>
      </c>
      <c r="F47" s="263" t="str">
        <f>_xlfn.LET(_xlpm.seq, LOWER(_xlfn.CONCAT('Scorpions Primers'!D46,'Scorpions Primers'!G46)),
SUBSTITUTE(SUBSTITUTE(SUBSTITUTE(SUBSTITUTE(SUBSTITUTE(SUBSTITUTE(SUBSTITUTE(SUBSTITUTE(SUBSTITUTE(SUBSTITUTE(SUBSTITUTE(SUBSTITUTE(SUBSTITUTE(SUBSTITUTE(SUBSTITUTE(SUBSTITUTE(SUBSTITUTE(_xlpm.seq,
$X$3,"#"),
$X$4,"#"),
$X$5,"#"),
$X$6,"#"),
$X$7,"#"),
$X$8,"#"),
$X$9,"#"),
$X$10,"#"),
$X$11,"#"),
$X$12,"#"),
$X$13,"#"),
$X$14,"#"),
$X$15,"#"),
$X$16,"#"),
$X$17,"#"),
$X$18,""),
$X$19,))</f>
        <v/>
      </c>
    </row>
    <row r="48" spans="1:6">
      <c r="A48" s="262" t="str">
        <f>_xlfn.TEXTJOIN("__",TRUE,IFERROR(LEFT('Probes and Primers'!$A47,SEARCH(" Probes",'Probes and Primers'!$A47)-1),'Probes and Primers'!$A47),SUBSTITUTE(SUBSTITUTE(SUBSTITUTE(SUBSTITUTE('Probes and Primers'!$D47&amp;"_"&amp;'Probes and Primers'!$F47&amp;"_"&amp;IF('Probes and Primers'!$A47="Primers",LEFT('Probes and Primers'!$G47,3),LEFT('Probes and Primers'!$G47,1)),"-","")," ",""),"(",""),")",""))</f>
        <v>__</v>
      </c>
      <c r="B48" s="261">
        <f t="shared" si="0"/>
        <v>0</v>
      </c>
      <c r="C48" s="263" t="str">
        <f>SUBSTITUTE(SUBSTITUTE(SUBSTITUTE(SUBSTITUTE(SUBSTITUTE(SUBSTITUTE(SUBSTITUTE(SUBSTITUTE(SUBSTITUTE(SUBSTITUTE(SUBSTITUTE(SUBSTITUTE(SUBSTITUTE(SUBSTITUTE(SUBSTITUTE(SUBSTITUTE(SUBSTITUTE(SUBSTITUTE(SUBSTITUTE(SUBSTITUTE(SUBSTITUTE(SUBSTITUTE(SUBSTITUTE(LOWER('Probes and Primers'!E47),
$W$3,"#"),
$W$4,"#"),
$W$5,"#"),
$W$6,"#"),
$W$7,"#"),
$W$8,"#"),
$W$9,"#"),
$W$10,"#"),
$W$11,"#"),
$W$12,"#"),
$W$13,"#"),
$W$14,"#"),
$W$15,"#"),
$W$16,"#"),
$W$17,"#"),
$W$18,"#"),
$W$19,"#"),
$W$20,"#"),
$W$21,"#"),
$W$22,"#"),
$W$23,"#"),
$W$24,""),
$W$25,"")</f>
        <v/>
      </c>
      <c r="D48" s="262" t="str">
        <f>_xlfn.CONCAT("Scorpion_",SUBSTITUTE(SUBSTITUTE(SUBSTITUTE(SUBSTITUTE('Scorpions Primers'!$C47&amp;"_"&amp;'Scorpions Primers'!$E47,"-","")," ",""),"(",""),")",""))</f>
        <v>Scorpion__</v>
      </c>
      <c r="E48" s="261">
        <f t="shared" si="1"/>
        <v>2</v>
      </c>
      <c r="F48" s="263" t="str">
        <f>_xlfn.LET(_xlpm.seq, LOWER(_xlfn.CONCAT('Scorpions Primers'!D47,'Scorpions Primers'!G47)),
SUBSTITUTE(SUBSTITUTE(SUBSTITUTE(SUBSTITUTE(SUBSTITUTE(SUBSTITUTE(SUBSTITUTE(SUBSTITUTE(SUBSTITUTE(SUBSTITUTE(SUBSTITUTE(SUBSTITUTE(SUBSTITUTE(SUBSTITUTE(SUBSTITUTE(SUBSTITUTE(SUBSTITUTE(_xlpm.seq,
$X$3,"#"),
$X$4,"#"),
$X$5,"#"),
$X$6,"#"),
$X$7,"#"),
$X$8,"#"),
$X$9,"#"),
$X$10,"#"),
$X$11,"#"),
$X$12,"#"),
$X$13,"#"),
$X$14,"#"),
$X$15,"#"),
$X$16,"#"),
$X$17,"#"),
$X$18,""),
$X$19,))</f>
        <v/>
      </c>
    </row>
    <row r="49" spans="1:6">
      <c r="A49" s="262" t="str">
        <f>_xlfn.TEXTJOIN("__",TRUE,IFERROR(LEFT('Probes and Primers'!$A48,SEARCH(" Probes",'Probes and Primers'!$A48)-1),'Probes and Primers'!$A48),SUBSTITUTE(SUBSTITUTE(SUBSTITUTE(SUBSTITUTE('Probes and Primers'!$D48&amp;"_"&amp;'Probes and Primers'!$F48&amp;"_"&amp;IF('Probes and Primers'!$A48="Primers",LEFT('Probes and Primers'!$G48,3),LEFT('Probes and Primers'!$G48,1)),"-","")," ",""),"(",""),")",""))</f>
        <v>__</v>
      </c>
      <c r="B49" s="261">
        <f t="shared" si="0"/>
        <v>0</v>
      </c>
      <c r="C49" s="263" t="str">
        <f>SUBSTITUTE(SUBSTITUTE(SUBSTITUTE(SUBSTITUTE(SUBSTITUTE(SUBSTITUTE(SUBSTITUTE(SUBSTITUTE(SUBSTITUTE(SUBSTITUTE(SUBSTITUTE(SUBSTITUTE(SUBSTITUTE(SUBSTITUTE(SUBSTITUTE(SUBSTITUTE(SUBSTITUTE(SUBSTITUTE(SUBSTITUTE(SUBSTITUTE(SUBSTITUTE(SUBSTITUTE(SUBSTITUTE(LOWER('Probes and Primers'!E48),
$W$3,"#"),
$W$4,"#"),
$W$5,"#"),
$W$6,"#"),
$W$7,"#"),
$W$8,"#"),
$W$9,"#"),
$W$10,"#"),
$W$11,"#"),
$W$12,"#"),
$W$13,"#"),
$W$14,"#"),
$W$15,"#"),
$W$16,"#"),
$W$17,"#"),
$W$18,"#"),
$W$19,"#"),
$W$20,"#"),
$W$21,"#"),
$W$22,"#"),
$W$23,"#"),
$W$24,""),
$W$25,"")</f>
        <v/>
      </c>
      <c r="D49" s="262" t="str">
        <f>_xlfn.CONCAT("Scorpion_",SUBSTITUTE(SUBSTITUTE(SUBSTITUTE(SUBSTITUTE('Scorpions Primers'!$C48&amp;"_"&amp;'Scorpions Primers'!$E48,"-","")," ",""),"(",""),")",""))</f>
        <v>Scorpion__</v>
      </c>
      <c r="E49" s="261">
        <f t="shared" si="1"/>
        <v>2</v>
      </c>
      <c r="F49" s="263" t="str">
        <f>_xlfn.LET(_xlpm.seq, LOWER(_xlfn.CONCAT('Scorpions Primers'!D48,'Scorpions Primers'!G48)),
SUBSTITUTE(SUBSTITUTE(SUBSTITUTE(SUBSTITUTE(SUBSTITUTE(SUBSTITUTE(SUBSTITUTE(SUBSTITUTE(SUBSTITUTE(SUBSTITUTE(SUBSTITUTE(SUBSTITUTE(SUBSTITUTE(SUBSTITUTE(SUBSTITUTE(SUBSTITUTE(SUBSTITUTE(_xlpm.seq,
$X$3,"#"),
$X$4,"#"),
$X$5,"#"),
$X$6,"#"),
$X$7,"#"),
$X$8,"#"),
$X$9,"#"),
$X$10,"#"),
$X$11,"#"),
$X$12,"#"),
$X$13,"#"),
$X$14,"#"),
$X$15,"#"),
$X$16,"#"),
$X$17,"#"),
$X$18,""),
$X$19,))</f>
        <v/>
      </c>
    </row>
    <row r="50" spans="1:6">
      <c r="A50" s="262" t="str">
        <f>_xlfn.TEXTJOIN("__",TRUE,IFERROR(LEFT('Probes and Primers'!$A49,SEARCH(" Probes",'Probes and Primers'!$A49)-1),'Probes and Primers'!$A49),SUBSTITUTE(SUBSTITUTE(SUBSTITUTE(SUBSTITUTE('Probes and Primers'!$D49&amp;"_"&amp;'Probes and Primers'!$F49&amp;"_"&amp;IF('Probes and Primers'!$A49="Primers",LEFT('Probes and Primers'!$G49,3),LEFT('Probes and Primers'!$G49,1)),"-","")," ",""),"(",""),")",""))</f>
        <v>__</v>
      </c>
      <c r="B50" s="261">
        <f t="shared" si="0"/>
        <v>0</v>
      </c>
      <c r="C50" s="263" t="str">
        <f>SUBSTITUTE(SUBSTITUTE(SUBSTITUTE(SUBSTITUTE(SUBSTITUTE(SUBSTITUTE(SUBSTITUTE(SUBSTITUTE(SUBSTITUTE(SUBSTITUTE(SUBSTITUTE(SUBSTITUTE(SUBSTITUTE(SUBSTITUTE(SUBSTITUTE(SUBSTITUTE(SUBSTITUTE(SUBSTITUTE(SUBSTITUTE(SUBSTITUTE(SUBSTITUTE(SUBSTITUTE(SUBSTITUTE(LOWER('Probes and Primers'!E49),
$W$3,"#"),
$W$4,"#"),
$W$5,"#"),
$W$6,"#"),
$W$7,"#"),
$W$8,"#"),
$W$9,"#"),
$W$10,"#"),
$W$11,"#"),
$W$12,"#"),
$W$13,"#"),
$W$14,"#"),
$W$15,"#"),
$W$16,"#"),
$W$17,"#"),
$W$18,"#"),
$W$19,"#"),
$W$20,"#"),
$W$21,"#"),
$W$22,"#"),
$W$23,"#"),
$W$24,""),
$W$25,"")</f>
        <v/>
      </c>
      <c r="D50" s="262" t="str">
        <f>_xlfn.CONCAT("Scorpion_",SUBSTITUTE(SUBSTITUTE(SUBSTITUTE(SUBSTITUTE('Scorpions Primers'!$C49&amp;"_"&amp;'Scorpions Primers'!$E49,"-","")," ",""),"(",""),")",""))</f>
        <v>Scorpion__</v>
      </c>
      <c r="E50" s="261">
        <f t="shared" si="1"/>
        <v>2</v>
      </c>
      <c r="F50" s="263" t="str">
        <f>_xlfn.LET(_xlpm.seq, LOWER(_xlfn.CONCAT('Scorpions Primers'!D49,'Scorpions Primers'!G49)),
SUBSTITUTE(SUBSTITUTE(SUBSTITUTE(SUBSTITUTE(SUBSTITUTE(SUBSTITUTE(SUBSTITUTE(SUBSTITUTE(SUBSTITUTE(SUBSTITUTE(SUBSTITUTE(SUBSTITUTE(SUBSTITUTE(SUBSTITUTE(SUBSTITUTE(SUBSTITUTE(SUBSTITUTE(_xlpm.seq,
$X$3,"#"),
$X$4,"#"),
$X$5,"#"),
$X$6,"#"),
$X$7,"#"),
$X$8,"#"),
$X$9,"#"),
$X$10,"#"),
$X$11,"#"),
$X$12,"#"),
$X$13,"#"),
$X$14,"#"),
$X$15,"#"),
$X$16,"#"),
$X$17,"#"),
$X$18,""),
$X$19,))</f>
        <v/>
      </c>
    </row>
    <row r="51" spans="1:6">
      <c r="A51" s="262" t="str">
        <f>_xlfn.TEXTJOIN("__",TRUE,IFERROR(LEFT('Probes and Primers'!$A50,SEARCH(" Probes",'Probes and Primers'!$A50)-1),'Probes and Primers'!$A50),SUBSTITUTE(SUBSTITUTE(SUBSTITUTE(SUBSTITUTE('Probes and Primers'!$D50&amp;"_"&amp;'Probes and Primers'!$F50&amp;"_"&amp;IF('Probes and Primers'!$A50="Primers",LEFT('Probes and Primers'!$G50,3),LEFT('Probes and Primers'!$G50,1)),"-","")," ",""),"(",""),")",""))</f>
        <v>__</v>
      </c>
      <c r="B51" s="261">
        <f t="shared" si="0"/>
        <v>0</v>
      </c>
      <c r="C51" s="263" t="str">
        <f>SUBSTITUTE(SUBSTITUTE(SUBSTITUTE(SUBSTITUTE(SUBSTITUTE(SUBSTITUTE(SUBSTITUTE(SUBSTITUTE(SUBSTITUTE(SUBSTITUTE(SUBSTITUTE(SUBSTITUTE(SUBSTITUTE(SUBSTITUTE(SUBSTITUTE(SUBSTITUTE(SUBSTITUTE(SUBSTITUTE(SUBSTITUTE(SUBSTITUTE(SUBSTITUTE(SUBSTITUTE(SUBSTITUTE(LOWER('Probes and Primers'!E50),
$W$3,"#"),
$W$4,"#"),
$W$5,"#"),
$W$6,"#"),
$W$7,"#"),
$W$8,"#"),
$W$9,"#"),
$W$10,"#"),
$W$11,"#"),
$W$12,"#"),
$W$13,"#"),
$W$14,"#"),
$W$15,"#"),
$W$16,"#"),
$W$17,"#"),
$W$18,"#"),
$W$19,"#"),
$W$20,"#"),
$W$21,"#"),
$W$22,"#"),
$W$23,"#"),
$W$24,""),
$W$25,"")</f>
        <v/>
      </c>
      <c r="D51" s="262" t="str">
        <f>_xlfn.CONCAT("Scorpion_",SUBSTITUTE(SUBSTITUTE(SUBSTITUTE(SUBSTITUTE('Scorpions Primers'!$C50&amp;"_"&amp;'Scorpions Primers'!$E50,"-","")," ",""),"(",""),")",""))</f>
        <v>Scorpion__</v>
      </c>
      <c r="E51" s="261">
        <f t="shared" si="1"/>
        <v>2</v>
      </c>
      <c r="F51" s="263" t="str">
        <f>_xlfn.LET(_xlpm.seq, LOWER(_xlfn.CONCAT('Scorpions Primers'!D50,'Scorpions Primers'!G50)),
SUBSTITUTE(SUBSTITUTE(SUBSTITUTE(SUBSTITUTE(SUBSTITUTE(SUBSTITUTE(SUBSTITUTE(SUBSTITUTE(SUBSTITUTE(SUBSTITUTE(SUBSTITUTE(SUBSTITUTE(SUBSTITUTE(SUBSTITUTE(SUBSTITUTE(SUBSTITUTE(SUBSTITUTE(_xlpm.seq,
$X$3,"#"),
$X$4,"#"),
$X$5,"#"),
$X$6,"#"),
$X$7,"#"),
$X$8,"#"),
$X$9,"#"),
$X$10,"#"),
$X$11,"#"),
$X$12,"#"),
$X$13,"#"),
$X$14,"#"),
$X$15,"#"),
$X$16,"#"),
$X$17,"#"),
$X$18,""),
$X$19,))</f>
        <v/>
      </c>
    </row>
    <row r="52" spans="1:6">
      <c r="A52" s="262" t="str">
        <f>_xlfn.TEXTJOIN("__",TRUE,IFERROR(LEFT('Probes and Primers'!$A51,SEARCH(" Probes",'Probes and Primers'!$A51)-1),'Probes and Primers'!$A51),SUBSTITUTE(SUBSTITUTE(SUBSTITUTE(SUBSTITUTE('Probes and Primers'!$D51&amp;"_"&amp;'Probes and Primers'!$F51&amp;"_"&amp;IF('Probes and Primers'!$A51="Primers",LEFT('Probes and Primers'!$G51,3),LEFT('Probes and Primers'!$G51,1)),"-","")," ",""),"(",""),")",""))</f>
        <v>__</v>
      </c>
      <c r="B52" s="261">
        <f t="shared" si="0"/>
        <v>0</v>
      </c>
      <c r="C52" s="263" t="str">
        <f>SUBSTITUTE(SUBSTITUTE(SUBSTITUTE(SUBSTITUTE(SUBSTITUTE(SUBSTITUTE(SUBSTITUTE(SUBSTITUTE(SUBSTITUTE(SUBSTITUTE(SUBSTITUTE(SUBSTITUTE(SUBSTITUTE(SUBSTITUTE(SUBSTITUTE(SUBSTITUTE(SUBSTITUTE(SUBSTITUTE(SUBSTITUTE(SUBSTITUTE(SUBSTITUTE(SUBSTITUTE(SUBSTITUTE(LOWER('Probes and Primers'!E51),
$W$3,"#"),
$W$4,"#"),
$W$5,"#"),
$W$6,"#"),
$W$7,"#"),
$W$8,"#"),
$W$9,"#"),
$W$10,"#"),
$W$11,"#"),
$W$12,"#"),
$W$13,"#"),
$W$14,"#"),
$W$15,"#"),
$W$16,"#"),
$W$17,"#"),
$W$18,"#"),
$W$19,"#"),
$W$20,"#"),
$W$21,"#"),
$W$22,"#"),
$W$23,"#"),
$W$24,""),
$W$25,"")</f>
        <v/>
      </c>
      <c r="D52" s="262" t="str">
        <f>_xlfn.CONCAT("Scorpion_",SUBSTITUTE(SUBSTITUTE(SUBSTITUTE(SUBSTITUTE('Scorpions Primers'!$C51&amp;"_"&amp;'Scorpions Primers'!$E51,"-","")," ",""),"(",""),")",""))</f>
        <v>Scorpion__</v>
      </c>
      <c r="E52" s="261">
        <f t="shared" si="1"/>
        <v>2</v>
      </c>
      <c r="F52" s="263" t="str">
        <f>_xlfn.LET(_xlpm.seq, LOWER(_xlfn.CONCAT('Scorpions Primers'!D51,'Scorpions Primers'!G51)),
SUBSTITUTE(SUBSTITUTE(SUBSTITUTE(SUBSTITUTE(SUBSTITUTE(SUBSTITUTE(SUBSTITUTE(SUBSTITUTE(SUBSTITUTE(SUBSTITUTE(SUBSTITUTE(SUBSTITUTE(SUBSTITUTE(SUBSTITUTE(SUBSTITUTE(SUBSTITUTE(SUBSTITUTE(_xlpm.seq,
$X$3,"#"),
$X$4,"#"),
$X$5,"#"),
$X$6,"#"),
$X$7,"#"),
$X$8,"#"),
$X$9,"#"),
$X$10,"#"),
$X$11,"#"),
$X$12,"#"),
$X$13,"#"),
$X$14,"#"),
$X$15,"#"),
$X$16,"#"),
$X$17,"#"),
$X$18,""),
$X$19,))</f>
        <v/>
      </c>
    </row>
    <row r="53" spans="1:6">
      <c r="A53" s="262" t="str">
        <f>_xlfn.TEXTJOIN("__",TRUE,IFERROR(LEFT('Probes and Primers'!$A52,SEARCH(" Probes",'Probes and Primers'!$A52)-1),'Probes and Primers'!$A52),SUBSTITUTE(SUBSTITUTE(SUBSTITUTE(SUBSTITUTE('Probes and Primers'!$D52&amp;"_"&amp;'Probes and Primers'!$F52&amp;"_"&amp;IF('Probes and Primers'!$A52="Primers",LEFT('Probes and Primers'!$G52,3),LEFT('Probes and Primers'!$G52,1)),"-","")," ",""),"(",""),")",""))</f>
        <v>__</v>
      </c>
      <c r="B53" s="261">
        <f t="shared" si="0"/>
        <v>0</v>
      </c>
      <c r="C53" s="263" t="str">
        <f>SUBSTITUTE(SUBSTITUTE(SUBSTITUTE(SUBSTITUTE(SUBSTITUTE(SUBSTITUTE(SUBSTITUTE(SUBSTITUTE(SUBSTITUTE(SUBSTITUTE(SUBSTITUTE(SUBSTITUTE(SUBSTITUTE(SUBSTITUTE(SUBSTITUTE(SUBSTITUTE(SUBSTITUTE(SUBSTITUTE(SUBSTITUTE(SUBSTITUTE(SUBSTITUTE(SUBSTITUTE(SUBSTITUTE(LOWER('Probes and Primers'!E52),
$W$3,"#"),
$W$4,"#"),
$W$5,"#"),
$W$6,"#"),
$W$7,"#"),
$W$8,"#"),
$W$9,"#"),
$W$10,"#"),
$W$11,"#"),
$W$12,"#"),
$W$13,"#"),
$W$14,"#"),
$W$15,"#"),
$W$16,"#"),
$W$17,"#"),
$W$18,"#"),
$W$19,"#"),
$W$20,"#"),
$W$21,"#"),
$W$22,"#"),
$W$23,"#"),
$W$24,""),
$W$25,"")</f>
        <v/>
      </c>
      <c r="D53" s="262" t="str">
        <f>_xlfn.CONCAT("Scorpion_",SUBSTITUTE(SUBSTITUTE(SUBSTITUTE(SUBSTITUTE('Scorpions Primers'!$C52&amp;"_"&amp;'Scorpions Primers'!$E52,"-","")," ",""),"(",""),")",""))</f>
        <v>Scorpion__</v>
      </c>
      <c r="E53" s="261">
        <f t="shared" si="1"/>
        <v>2</v>
      </c>
      <c r="F53" s="263" t="str">
        <f>_xlfn.LET(_xlpm.seq, LOWER(_xlfn.CONCAT('Scorpions Primers'!D52,'Scorpions Primers'!G52)),
SUBSTITUTE(SUBSTITUTE(SUBSTITUTE(SUBSTITUTE(SUBSTITUTE(SUBSTITUTE(SUBSTITUTE(SUBSTITUTE(SUBSTITUTE(SUBSTITUTE(SUBSTITUTE(SUBSTITUTE(SUBSTITUTE(SUBSTITUTE(SUBSTITUTE(SUBSTITUTE(SUBSTITUTE(_xlpm.seq,
$X$3,"#"),
$X$4,"#"),
$X$5,"#"),
$X$6,"#"),
$X$7,"#"),
$X$8,"#"),
$X$9,"#"),
$X$10,"#"),
$X$11,"#"),
$X$12,"#"),
$X$13,"#"),
$X$14,"#"),
$X$15,"#"),
$X$16,"#"),
$X$17,"#"),
$X$18,""),
$X$19,))</f>
        <v/>
      </c>
    </row>
    <row r="54" spans="1:6">
      <c r="A54" s="262" t="str">
        <f>_xlfn.TEXTJOIN("__",TRUE,IFERROR(LEFT('Probes and Primers'!$A53,SEARCH(" Probes",'Probes and Primers'!$A53)-1),'Probes and Primers'!$A53),SUBSTITUTE(SUBSTITUTE(SUBSTITUTE(SUBSTITUTE('Probes and Primers'!$D53&amp;"_"&amp;'Probes and Primers'!$F53&amp;"_"&amp;IF('Probes and Primers'!$A53="Primers",LEFT('Probes and Primers'!$G53,3),LEFT('Probes and Primers'!$G53,1)),"-","")," ",""),"(",""),")",""))</f>
        <v>__</v>
      </c>
      <c r="B54" s="261">
        <f t="shared" si="0"/>
        <v>0</v>
      </c>
      <c r="C54" s="263" t="str">
        <f>SUBSTITUTE(SUBSTITUTE(SUBSTITUTE(SUBSTITUTE(SUBSTITUTE(SUBSTITUTE(SUBSTITUTE(SUBSTITUTE(SUBSTITUTE(SUBSTITUTE(SUBSTITUTE(SUBSTITUTE(SUBSTITUTE(SUBSTITUTE(SUBSTITUTE(SUBSTITUTE(SUBSTITUTE(SUBSTITUTE(SUBSTITUTE(SUBSTITUTE(SUBSTITUTE(SUBSTITUTE(SUBSTITUTE(LOWER('Probes and Primers'!E53),
$W$3,"#"),
$W$4,"#"),
$W$5,"#"),
$W$6,"#"),
$W$7,"#"),
$W$8,"#"),
$W$9,"#"),
$W$10,"#"),
$W$11,"#"),
$W$12,"#"),
$W$13,"#"),
$W$14,"#"),
$W$15,"#"),
$W$16,"#"),
$W$17,"#"),
$W$18,"#"),
$W$19,"#"),
$W$20,"#"),
$W$21,"#"),
$W$22,"#"),
$W$23,"#"),
$W$24,""),
$W$25,"")</f>
        <v/>
      </c>
      <c r="D54" s="262" t="str">
        <f>_xlfn.CONCAT("Scorpion_",SUBSTITUTE(SUBSTITUTE(SUBSTITUTE(SUBSTITUTE('Scorpions Primers'!$C53&amp;"_"&amp;'Scorpions Primers'!$E53,"-","")," ",""),"(",""),")",""))</f>
        <v>Scorpion__</v>
      </c>
      <c r="E54" s="261">
        <f t="shared" si="1"/>
        <v>2</v>
      </c>
      <c r="F54" s="263" t="str">
        <f>_xlfn.LET(_xlpm.seq, LOWER(_xlfn.CONCAT('Scorpions Primers'!D53,'Scorpions Primers'!G53)),
SUBSTITUTE(SUBSTITUTE(SUBSTITUTE(SUBSTITUTE(SUBSTITUTE(SUBSTITUTE(SUBSTITUTE(SUBSTITUTE(SUBSTITUTE(SUBSTITUTE(SUBSTITUTE(SUBSTITUTE(SUBSTITUTE(SUBSTITUTE(SUBSTITUTE(SUBSTITUTE(SUBSTITUTE(_xlpm.seq,
$X$3,"#"),
$X$4,"#"),
$X$5,"#"),
$X$6,"#"),
$X$7,"#"),
$X$8,"#"),
$X$9,"#"),
$X$10,"#"),
$X$11,"#"),
$X$12,"#"),
$X$13,"#"),
$X$14,"#"),
$X$15,"#"),
$X$16,"#"),
$X$17,"#"),
$X$18,""),
$X$19,))</f>
        <v/>
      </c>
    </row>
    <row r="55" spans="1:6">
      <c r="A55" s="262" t="str">
        <f>_xlfn.TEXTJOIN("__",TRUE,IFERROR(LEFT('Probes and Primers'!$A54,SEARCH(" Probes",'Probes and Primers'!$A54)-1),'Probes and Primers'!$A54),SUBSTITUTE(SUBSTITUTE(SUBSTITUTE(SUBSTITUTE('Probes and Primers'!$D54&amp;"_"&amp;'Probes and Primers'!$F54&amp;"_"&amp;IF('Probes and Primers'!$A54="Primers",LEFT('Probes and Primers'!$G54,3),LEFT('Probes and Primers'!$G54,1)),"-","")," ",""),"(",""),")",""))</f>
        <v>__</v>
      </c>
      <c r="B55" s="261">
        <f t="shared" si="0"/>
        <v>0</v>
      </c>
      <c r="C55" s="263" t="str">
        <f>SUBSTITUTE(SUBSTITUTE(SUBSTITUTE(SUBSTITUTE(SUBSTITUTE(SUBSTITUTE(SUBSTITUTE(SUBSTITUTE(SUBSTITUTE(SUBSTITUTE(SUBSTITUTE(SUBSTITUTE(SUBSTITUTE(SUBSTITUTE(SUBSTITUTE(SUBSTITUTE(SUBSTITUTE(SUBSTITUTE(SUBSTITUTE(SUBSTITUTE(SUBSTITUTE(SUBSTITUTE(SUBSTITUTE(LOWER('Probes and Primers'!E54),
$W$3,"#"),
$W$4,"#"),
$W$5,"#"),
$W$6,"#"),
$W$7,"#"),
$W$8,"#"),
$W$9,"#"),
$W$10,"#"),
$W$11,"#"),
$W$12,"#"),
$W$13,"#"),
$W$14,"#"),
$W$15,"#"),
$W$16,"#"),
$W$17,"#"),
$W$18,"#"),
$W$19,"#"),
$W$20,"#"),
$W$21,"#"),
$W$22,"#"),
$W$23,"#"),
$W$24,""),
$W$25,"")</f>
        <v/>
      </c>
      <c r="D55" s="262" t="str">
        <f>_xlfn.CONCAT("Scorpion_",SUBSTITUTE(SUBSTITUTE(SUBSTITUTE(SUBSTITUTE('Scorpions Primers'!$C54&amp;"_"&amp;'Scorpions Primers'!$E54,"-","")," ",""),"(",""),")",""))</f>
        <v>Scorpion__</v>
      </c>
      <c r="E55" s="261">
        <f t="shared" si="1"/>
        <v>2</v>
      </c>
      <c r="F55" s="263" t="str">
        <f>_xlfn.LET(_xlpm.seq, LOWER(_xlfn.CONCAT('Scorpions Primers'!D54,'Scorpions Primers'!G54)),
SUBSTITUTE(SUBSTITUTE(SUBSTITUTE(SUBSTITUTE(SUBSTITUTE(SUBSTITUTE(SUBSTITUTE(SUBSTITUTE(SUBSTITUTE(SUBSTITUTE(SUBSTITUTE(SUBSTITUTE(SUBSTITUTE(SUBSTITUTE(SUBSTITUTE(SUBSTITUTE(SUBSTITUTE(_xlpm.seq,
$X$3,"#"),
$X$4,"#"),
$X$5,"#"),
$X$6,"#"),
$X$7,"#"),
$X$8,"#"),
$X$9,"#"),
$X$10,"#"),
$X$11,"#"),
$X$12,"#"),
$X$13,"#"),
$X$14,"#"),
$X$15,"#"),
$X$16,"#"),
$X$17,"#"),
$X$18,""),
$X$19,))</f>
        <v/>
      </c>
    </row>
    <row r="56" spans="1:6">
      <c r="A56" s="262" t="str">
        <f>_xlfn.TEXTJOIN("__",TRUE,IFERROR(LEFT('Probes and Primers'!$A55,SEARCH(" Probes",'Probes and Primers'!$A55)-1),'Probes and Primers'!$A55),SUBSTITUTE(SUBSTITUTE(SUBSTITUTE(SUBSTITUTE('Probes and Primers'!$D55&amp;"_"&amp;'Probes and Primers'!$F55&amp;"_"&amp;IF('Probes and Primers'!$A55="Primers",LEFT('Probes and Primers'!$G55,3),LEFT('Probes and Primers'!$G55,1)),"-","")," ",""),"(",""),")",""))</f>
        <v>__</v>
      </c>
      <c r="B56" s="261">
        <f t="shared" si="0"/>
        <v>0</v>
      </c>
      <c r="C56" s="263" t="str">
        <f>SUBSTITUTE(SUBSTITUTE(SUBSTITUTE(SUBSTITUTE(SUBSTITUTE(SUBSTITUTE(SUBSTITUTE(SUBSTITUTE(SUBSTITUTE(SUBSTITUTE(SUBSTITUTE(SUBSTITUTE(SUBSTITUTE(SUBSTITUTE(SUBSTITUTE(SUBSTITUTE(SUBSTITUTE(SUBSTITUTE(SUBSTITUTE(SUBSTITUTE(SUBSTITUTE(SUBSTITUTE(SUBSTITUTE(LOWER('Probes and Primers'!E55),
$W$3,"#"),
$W$4,"#"),
$W$5,"#"),
$W$6,"#"),
$W$7,"#"),
$W$8,"#"),
$W$9,"#"),
$W$10,"#"),
$W$11,"#"),
$W$12,"#"),
$W$13,"#"),
$W$14,"#"),
$W$15,"#"),
$W$16,"#"),
$W$17,"#"),
$W$18,"#"),
$W$19,"#"),
$W$20,"#"),
$W$21,"#"),
$W$22,"#"),
$W$23,"#"),
$W$24,""),
$W$25,"")</f>
        <v/>
      </c>
      <c r="D56" s="262" t="str">
        <f>_xlfn.CONCAT("Scorpion_",SUBSTITUTE(SUBSTITUTE(SUBSTITUTE(SUBSTITUTE('Scorpions Primers'!$C55&amp;"_"&amp;'Scorpions Primers'!$E55,"-","")," ",""),"(",""),")",""))</f>
        <v>Scorpion__</v>
      </c>
      <c r="E56" s="261">
        <f t="shared" si="1"/>
        <v>2</v>
      </c>
      <c r="F56" s="263" t="str">
        <f>_xlfn.LET(_xlpm.seq, LOWER(_xlfn.CONCAT('Scorpions Primers'!D55,'Scorpions Primers'!G55)),
SUBSTITUTE(SUBSTITUTE(SUBSTITUTE(SUBSTITUTE(SUBSTITUTE(SUBSTITUTE(SUBSTITUTE(SUBSTITUTE(SUBSTITUTE(SUBSTITUTE(SUBSTITUTE(SUBSTITUTE(SUBSTITUTE(SUBSTITUTE(SUBSTITUTE(SUBSTITUTE(SUBSTITUTE(_xlpm.seq,
$X$3,"#"),
$X$4,"#"),
$X$5,"#"),
$X$6,"#"),
$X$7,"#"),
$X$8,"#"),
$X$9,"#"),
$X$10,"#"),
$X$11,"#"),
$X$12,"#"),
$X$13,"#"),
$X$14,"#"),
$X$15,"#"),
$X$16,"#"),
$X$17,"#"),
$X$18,""),
$X$19,))</f>
        <v/>
      </c>
    </row>
    <row r="57" spans="1:6">
      <c r="A57" s="262" t="str">
        <f>_xlfn.TEXTJOIN("__",TRUE,IFERROR(LEFT('Probes and Primers'!$A56,SEARCH(" Probes",'Probes and Primers'!$A56)-1),'Probes and Primers'!$A56),SUBSTITUTE(SUBSTITUTE(SUBSTITUTE(SUBSTITUTE('Probes and Primers'!$D56&amp;"_"&amp;'Probes and Primers'!$F56&amp;"_"&amp;IF('Probes and Primers'!$A56="Primers",LEFT('Probes and Primers'!$G56,3),LEFT('Probes and Primers'!$G56,1)),"-","")," ",""),"(",""),")",""))</f>
        <v>__</v>
      </c>
      <c r="B57" s="261">
        <f t="shared" si="0"/>
        <v>0</v>
      </c>
      <c r="C57" s="263" t="str">
        <f>SUBSTITUTE(SUBSTITUTE(SUBSTITUTE(SUBSTITUTE(SUBSTITUTE(SUBSTITUTE(SUBSTITUTE(SUBSTITUTE(SUBSTITUTE(SUBSTITUTE(SUBSTITUTE(SUBSTITUTE(SUBSTITUTE(SUBSTITUTE(SUBSTITUTE(SUBSTITUTE(SUBSTITUTE(SUBSTITUTE(SUBSTITUTE(SUBSTITUTE(SUBSTITUTE(SUBSTITUTE(SUBSTITUTE(LOWER('Probes and Primers'!E56),
$W$3,"#"),
$W$4,"#"),
$W$5,"#"),
$W$6,"#"),
$W$7,"#"),
$W$8,"#"),
$W$9,"#"),
$W$10,"#"),
$W$11,"#"),
$W$12,"#"),
$W$13,"#"),
$W$14,"#"),
$W$15,"#"),
$W$16,"#"),
$W$17,"#"),
$W$18,"#"),
$W$19,"#"),
$W$20,"#"),
$W$21,"#"),
$W$22,"#"),
$W$23,"#"),
$W$24,""),
$W$25,"")</f>
        <v/>
      </c>
      <c r="D57" s="262" t="str">
        <f>_xlfn.CONCAT("Scorpion_",SUBSTITUTE(SUBSTITUTE(SUBSTITUTE(SUBSTITUTE('Scorpions Primers'!$C56&amp;"_"&amp;'Scorpions Primers'!$E56,"-","")," ",""),"(",""),")",""))</f>
        <v>Scorpion__</v>
      </c>
      <c r="E57" s="261">
        <f t="shared" si="1"/>
        <v>2</v>
      </c>
      <c r="F57" s="263" t="str">
        <f>_xlfn.LET(_xlpm.seq, LOWER(_xlfn.CONCAT('Scorpions Primers'!D56,'Scorpions Primers'!G56)),
SUBSTITUTE(SUBSTITUTE(SUBSTITUTE(SUBSTITUTE(SUBSTITUTE(SUBSTITUTE(SUBSTITUTE(SUBSTITUTE(SUBSTITUTE(SUBSTITUTE(SUBSTITUTE(SUBSTITUTE(SUBSTITUTE(SUBSTITUTE(SUBSTITUTE(SUBSTITUTE(SUBSTITUTE(_xlpm.seq,
$X$3,"#"),
$X$4,"#"),
$X$5,"#"),
$X$6,"#"),
$X$7,"#"),
$X$8,"#"),
$X$9,"#"),
$X$10,"#"),
$X$11,"#"),
$X$12,"#"),
$X$13,"#"),
$X$14,"#"),
$X$15,"#"),
$X$16,"#"),
$X$17,"#"),
$X$18,""),
$X$19,))</f>
        <v/>
      </c>
    </row>
    <row r="58" spans="1:6">
      <c r="A58" s="262" t="str">
        <f>_xlfn.TEXTJOIN("__",TRUE,IFERROR(LEFT('Probes and Primers'!$A57,SEARCH(" Probes",'Probes and Primers'!$A57)-1),'Probes and Primers'!$A57),SUBSTITUTE(SUBSTITUTE(SUBSTITUTE(SUBSTITUTE('Probes and Primers'!$D57&amp;"_"&amp;'Probes and Primers'!$F57&amp;"_"&amp;IF('Probes and Primers'!$A57="Primers",LEFT('Probes and Primers'!$G57,3),LEFT('Probes and Primers'!$G57,1)),"-","")," ",""),"(",""),")",""))</f>
        <v>__</v>
      </c>
      <c r="B58" s="261">
        <f t="shared" si="0"/>
        <v>0</v>
      </c>
      <c r="C58" s="263" t="str">
        <f>SUBSTITUTE(SUBSTITUTE(SUBSTITUTE(SUBSTITUTE(SUBSTITUTE(SUBSTITUTE(SUBSTITUTE(SUBSTITUTE(SUBSTITUTE(SUBSTITUTE(SUBSTITUTE(SUBSTITUTE(SUBSTITUTE(SUBSTITUTE(SUBSTITUTE(SUBSTITUTE(SUBSTITUTE(SUBSTITUTE(SUBSTITUTE(SUBSTITUTE(SUBSTITUTE(SUBSTITUTE(SUBSTITUTE(LOWER('Probes and Primers'!E57),
$W$3,"#"),
$W$4,"#"),
$W$5,"#"),
$W$6,"#"),
$W$7,"#"),
$W$8,"#"),
$W$9,"#"),
$W$10,"#"),
$W$11,"#"),
$W$12,"#"),
$W$13,"#"),
$W$14,"#"),
$W$15,"#"),
$W$16,"#"),
$W$17,"#"),
$W$18,"#"),
$W$19,"#"),
$W$20,"#"),
$W$21,"#"),
$W$22,"#"),
$W$23,"#"),
$W$24,""),
$W$25,"")</f>
        <v/>
      </c>
      <c r="D58" s="262" t="str">
        <f>_xlfn.CONCAT("Scorpion_",SUBSTITUTE(SUBSTITUTE(SUBSTITUTE(SUBSTITUTE('Scorpions Primers'!$C57&amp;"_"&amp;'Scorpions Primers'!$E57,"-","")," ",""),"(",""),")",""))</f>
        <v>Scorpion__</v>
      </c>
      <c r="E58" s="261">
        <f t="shared" si="1"/>
        <v>2</v>
      </c>
      <c r="F58" s="263" t="str">
        <f>_xlfn.LET(_xlpm.seq, LOWER(_xlfn.CONCAT('Scorpions Primers'!D57,'Scorpions Primers'!G57)),
SUBSTITUTE(SUBSTITUTE(SUBSTITUTE(SUBSTITUTE(SUBSTITUTE(SUBSTITUTE(SUBSTITUTE(SUBSTITUTE(SUBSTITUTE(SUBSTITUTE(SUBSTITUTE(SUBSTITUTE(SUBSTITUTE(SUBSTITUTE(SUBSTITUTE(SUBSTITUTE(SUBSTITUTE(_xlpm.seq,
$X$3,"#"),
$X$4,"#"),
$X$5,"#"),
$X$6,"#"),
$X$7,"#"),
$X$8,"#"),
$X$9,"#"),
$X$10,"#"),
$X$11,"#"),
$X$12,"#"),
$X$13,"#"),
$X$14,"#"),
$X$15,"#"),
$X$16,"#"),
$X$17,"#"),
$X$18,""),
$X$19,))</f>
        <v/>
      </c>
    </row>
    <row r="59" spans="1:6">
      <c r="A59" s="262" t="str">
        <f>_xlfn.TEXTJOIN("__",TRUE,IFERROR(LEFT('Probes and Primers'!$A58,SEARCH(" Probes",'Probes and Primers'!$A58)-1),'Probes and Primers'!$A58),SUBSTITUTE(SUBSTITUTE(SUBSTITUTE(SUBSTITUTE('Probes and Primers'!$D58&amp;"_"&amp;'Probes and Primers'!$F58&amp;"_"&amp;IF('Probes and Primers'!$A58="Primers",LEFT('Probes and Primers'!$G58,3),LEFT('Probes and Primers'!$G58,1)),"-","")," ",""),"(",""),")",""))</f>
        <v>__</v>
      </c>
      <c r="B59" s="261">
        <f t="shared" si="0"/>
        <v>0</v>
      </c>
      <c r="C59" s="263" t="str">
        <f>SUBSTITUTE(SUBSTITUTE(SUBSTITUTE(SUBSTITUTE(SUBSTITUTE(SUBSTITUTE(SUBSTITUTE(SUBSTITUTE(SUBSTITUTE(SUBSTITUTE(SUBSTITUTE(SUBSTITUTE(SUBSTITUTE(SUBSTITUTE(SUBSTITUTE(SUBSTITUTE(SUBSTITUTE(SUBSTITUTE(SUBSTITUTE(SUBSTITUTE(SUBSTITUTE(SUBSTITUTE(SUBSTITUTE(LOWER('Probes and Primers'!E58),
$W$3,"#"),
$W$4,"#"),
$W$5,"#"),
$W$6,"#"),
$W$7,"#"),
$W$8,"#"),
$W$9,"#"),
$W$10,"#"),
$W$11,"#"),
$W$12,"#"),
$W$13,"#"),
$W$14,"#"),
$W$15,"#"),
$W$16,"#"),
$W$17,"#"),
$W$18,"#"),
$W$19,"#"),
$W$20,"#"),
$W$21,"#"),
$W$22,"#"),
$W$23,"#"),
$W$24,""),
$W$25,"")</f>
        <v/>
      </c>
      <c r="D59" s="262" t="str">
        <f>_xlfn.CONCAT("Scorpion_",SUBSTITUTE(SUBSTITUTE(SUBSTITUTE(SUBSTITUTE('Scorpions Primers'!$C58&amp;"_"&amp;'Scorpions Primers'!$E58,"-","")," ",""),"(",""),")",""))</f>
        <v>Scorpion__</v>
      </c>
      <c r="E59" s="261">
        <f t="shared" si="1"/>
        <v>2</v>
      </c>
      <c r="F59" s="263" t="str">
        <f>_xlfn.LET(_xlpm.seq, LOWER(_xlfn.CONCAT('Scorpions Primers'!D58,'Scorpions Primers'!G58)),
SUBSTITUTE(SUBSTITUTE(SUBSTITUTE(SUBSTITUTE(SUBSTITUTE(SUBSTITUTE(SUBSTITUTE(SUBSTITUTE(SUBSTITUTE(SUBSTITUTE(SUBSTITUTE(SUBSTITUTE(SUBSTITUTE(SUBSTITUTE(SUBSTITUTE(SUBSTITUTE(SUBSTITUTE(_xlpm.seq,
$X$3,"#"),
$X$4,"#"),
$X$5,"#"),
$X$6,"#"),
$X$7,"#"),
$X$8,"#"),
$X$9,"#"),
$X$10,"#"),
$X$11,"#"),
$X$12,"#"),
$X$13,"#"),
$X$14,"#"),
$X$15,"#"),
$X$16,"#"),
$X$17,"#"),
$X$18,""),
$X$19,))</f>
        <v/>
      </c>
    </row>
    <row r="60" spans="1:6">
      <c r="A60" s="262" t="str">
        <f>_xlfn.TEXTJOIN("__",TRUE,IFERROR(LEFT('Probes and Primers'!$A59,SEARCH(" Probes",'Probes and Primers'!$A59)-1),'Probes and Primers'!$A59),SUBSTITUTE(SUBSTITUTE(SUBSTITUTE(SUBSTITUTE('Probes and Primers'!$D59&amp;"_"&amp;'Probes and Primers'!$F59&amp;"_"&amp;IF('Probes and Primers'!$A59="Primers",LEFT('Probes and Primers'!$G59,3),LEFT('Probes and Primers'!$G59,1)),"-","")," ",""),"(",""),")",""))</f>
        <v>__</v>
      </c>
      <c r="B60" s="261">
        <f t="shared" si="0"/>
        <v>0</v>
      </c>
      <c r="C60" s="263" t="str">
        <f>SUBSTITUTE(SUBSTITUTE(SUBSTITUTE(SUBSTITUTE(SUBSTITUTE(SUBSTITUTE(SUBSTITUTE(SUBSTITUTE(SUBSTITUTE(SUBSTITUTE(SUBSTITUTE(SUBSTITUTE(SUBSTITUTE(SUBSTITUTE(SUBSTITUTE(SUBSTITUTE(SUBSTITUTE(SUBSTITUTE(SUBSTITUTE(SUBSTITUTE(SUBSTITUTE(SUBSTITUTE(SUBSTITUTE(LOWER('Probes and Primers'!E59),
$W$3,"#"),
$W$4,"#"),
$W$5,"#"),
$W$6,"#"),
$W$7,"#"),
$W$8,"#"),
$W$9,"#"),
$W$10,"#"),
$W$11,"#"),
$W$12,"#"),
$W$13,"#"),
$W$14,"#"),
$W$15,"#"),
$W$16,"#"),
$W$17,"#"),
$W$18,"#"),
$W$19,"#"),
$W$20,"#"),
$W$21,"#"),
$W$22,"#"),
$W$23,"#"),
$W$24,""),
$W$25,"")</f>
        <v/>
      </c>
      <c r="D60" s="262" t="str">
        <f>_xlfn.CONCAT("Scorpion_",SUBSTITUTE(SUBSTITUTE(SUBSTITUTE(SUBSTITUTE('Scorpions Primers'!$C59&amp;"_"&amp;'Scorpions Primers'!$E59,"-","")," ",""),"(",""),")",""))</f>
        <v>Scorpion__</v>
      </c>
      <c r="E60" s="261">
        <f t="shared" si="1"/>
        <v>2</v>
      </c>
      <c r="F60" s="263" t="str">
        <f>_xlfn.LET(_xlpm.seq, LOWER(_xlfn.CONCAT('Scorpions Primers'!D59,'Scorpions Primers'!G59)),
SUBSTITUTE(SUBSTITUTE(SUBSTITUTE(SUBSTITUTE(SUBSTITUTE(SUBSTITUTE(SUBSTITUTE(SUBSTITUTE(SUBSTITUTE(SUBSTITUTE(SUBSTITUTE(SUBSTITUTE(SUBSTITUTE(SUBSTITUTE(SUBSTITUTE(SUBSTITUTE(SUBSTITUTE(_xlpm.seq,
$X$3,"#"),
$X$4,"#"),
$X$5,"#"),
$X$6,"#"),
$X$7,"#"),
$X$8,"#"),
$X$9,"#"),
$X$10,"#"),
$X$11,"#"),
$X$12,"#"),
$X$13,"#"),
$X$14,"#"),
$X$15,"#"),
$X$16,"#"),
$X$17,"#"),
$X$18,""),
$X$19,))</f>
        <v/>
      </c>
    </row>
    <row r="61" spans="1:6">
      <c r="A61" s="262" t="str">
        <f>_xlfn.TEXTJOIN("__",TRUE,IFERROR(LEFT('Probes and Primers'!$A60,SEARCH(" Probes",'Probes and Primers'!$A60)-1),'Probes and Primers'!$A60),SUBSTITUTE(SUBSTITUTE(SUBSTITUTE(SUBSTITUTE('Probes and Primers'!$D60&amp;"_"&amp;'Probes and Primers'!$F60&amp;"_"&amp;IF('Probes and Primers'!$A60="Primers",LEFT('Probes and Primers'!$G60,3),LEFT('Probes and Primers'!$G60,1)),"-","")," ",""),"(",""),")",""))</f>
        <v>__</v>
      </c>
      <c r="B61" s="261">
        <f t="shared" si="0"/>
        <v>0</v>
      </c>
      <c r="C61" s="263" t="str">
        <f>SUBSTITUTE(SUBSTITUTE(SUBSTITUTE(SUBSTITUTE(SUBSTITUTE(SUBSTITUTE(SUBSTITUTE(SUBSTITUTE(SUBSTITUTE(SUBSTITUTE(SUBSTITUTE(SUBSTITUTE(SUBSTITUTE(SUBSTITUTE(SUBSTITUTE(SUBSTITUTE(SUBSTITUTE(SUBSTITUTE(SUBSTITUTE(SUBSTITUTE(SUBSTITUTE(SUBSTITUTE(SUBSTITUTE(LOWER('Probes and Primers'!E60),
$W$3,"#"),
$W$4,"#"),
$W$5,"#"),
$W$6,"#"),
$W$7,"#"),
$W$8,"#"),
$W$9,"#"),
$W$10,"#"),
$W$11,"#"),
$W$12,"#"),
$W$13,"#"),
$W$14,"#"),
$W$15,"#"),
$W$16,"#"),
$W$17,"#"),
$W$18,"#"),
$W$19,"#"),
$W$20,"#"),
$W$21,"#"),
$W$22,"#"),
$W$23,"#"),
$W$24,""),
$W$25,"")</f>
        <v/>
      </c>
      <c r="D61" s="262" t="str">
        <f>_xlfn.CONCAT("Scorpion_",SUBSTITUTE(SUBSTITUTE(SUBSTITUTE(SUBSTITUTE('Scorpions Primers'!$C60&amp;"_"&amp;'Scorpions Primers'!$E60,"-","")," ",""),"(",""),")",""))</f>
        <v>Scorpion__</v>
      </c>
      <c r="E61" s="261">
        <f t="shared" si="1"/>
        <v>2</v>
      </c>
      <c r="F61" s="263" t="str">
        <f>_xlfn.LET(_xlpm.seq, LOWER(_xlfn.CONCAT('Scorpions Primers'!D60,'Scorpions Primers'!G60)),
SUBSTITUTE(SUBSTITUTE(SUBSTITUTE(SUBSTITUTE(SUBSTITUTE(SUBSTITUTE(SUBSTITUTE(SUBSTITUTE(SUBSTITUTE(SUBSTITUTE(SUBSTITUTE(SUBSTITUTE(SUBSTITUTE(SUBSTITUTE(SUBSTITUTE(SUBSTITUTE(SUBSTITUTE(_xlpm.seq,
$X$3,"#"),
$X$4,"#"),
$X$5,"#"),
$X$6,"#"),
$X$7,"#"),
$X$8,"#"),
$X$9,"#"),
$X$10,"#"),
$X$11,"#"),
$X$12,"#"),
$X$13,"#"),
$X$14,"#"),
$X$15,"#"),
$X$16,"#"),
$X$17,"#"),
$X$18,""),
$X$19,))</f>
        <v/>
      </c>
    </row>
    <row r="62" spans="1:6">
      <c r="A62" s="262" t="str">
        <f>_xlfn.TEXTJOIN("__",TRUE,IFERROR(LEFT('Probes and Primers'!$A61,SEARCH(" Probes",'Probes and Primers'!$A61)-1),'Probes and Primers'!$A61),SUBSTITUTE(SUBSTITUTE(SUBSTITUTE(SUBSTITUTE('Probes and Primers'!$D61&amp;"_"&amp;'Probes and Primers'!$F61&amp;"_"&amp;IF('Probes and Primers'!$A61="Primers",LEFT('Probes and Primers'!$G61,3),LEFT('Probes and Primers'!$G61,1)),"-","")," ",""),"(",""),")",""))</f>
        <v>__</v>
      </c>
      <c r="B62" s="261">
        <f t="shared" si="0"/>
        <v>0</v>
      </c>
      <c r="C62" s="263" t="str">
        <f>SUBSTITUTE(SUBSTITUTE(SUBSTITUTE(SUBSTITUTE(SUBSTITUTE(SUBSTITUTE(SUBSTITUTE(SUBSTITUTE(SUBSTITUTE(SUBSTITUTE(SUBSTITUTE(SUBSTITUTE(SUBSTITUTE(SUBSTITUTE(SUBSTITUTE(SUBSTITUTE(SUBSTITUTE(SUBSTITUTE(SUBSTITUTE(SUBSTITUTE(SUBSTITUTE(SUBSTITUTE(SUBSTITUTE(LOWER('Probes and Primers'!E61),
$W$3,"#"),
$W$4,"#"),
$W$5,"#"),
$W$6,"#"),
$W$7,"#"),
$W$8,"#"),
$W$9,"#"),
$W$10,"#"),
$W$11,"#"),
$W$12,"#"),
$W$13,"#"),
$W$14,"#"),
$W$15,"#"),
$W$16,"#"),
$W$17,"#"),
$W$18,"#"),
$W$19,"#"),
$W$20,"#"),
$W$21,"#"),
$W$22,"#"),
$W$23,"#"),
$W$24,""),
$W$25,"")</f>
        <v/>
      </c>
      <c r="D62" s="262" t="str">
        <f>_xlfn.CONCAT("Scorpion_",SUBSTITUTE(SUBSTITUTE(SUBSTITUTE(SUBSTITUTE('Scorpions Primers'!$C61&amp;"_"&amp;'Scorpions Primers'!$E61,"-","")," ",""),"(",""),")",""))</f>
        <v>Scorpion__</v>
      </c>
      <c r="E62" s="261">
        <f t="shared" si="1"/>
        <v>2</v>
      </c>
      <c r="F62" s="263" t="str">
        <f>_xlfn.LET(_xlpm.seq, LOWER(_xlfn.CONCAT('Scorpions Primers'!D61,'Scorpions Primers'!G61)),
SUBSTITUTE(SUBSTITUTE(SUBSTITUTE(SUBSTITUTE(SUBSTITUTE(SUBSTITUTE(SUBSTITUTE(SUBSTITUTE(SUBSTITUTE(SUBSTITUTE(SUBSTITUTE(SUBSTITUTE(SUBSTITUTE(SUBSTITUTE(SUBSTITUTE(SUBSTITUTE(SUBSTITUTE(_xlpm.seq,
$X$3,"#"),
$X$4,"#"),
$X$5,"#"),
$X$6,"#"),
$X$7,"#"),
$X$8,"#"),
$X$9,"#"),
$X$10,"#"),
$X$11,"#"),
$X$12,"#"),
$X$13,"#"),
$X$14,"#"),
$X$15,"#"),
$X$16,"#"),
$X$17,"#"),
$X$18,""),
$X$19,))</f>
        <v/>
      </c>
    </row>
    <row r="63" spans="1:6">
      <c r="A63" s="262" t="str">
        <f>_xlfn.TEXTJOIN("__",TRUE,IFERROR(LEFT('Probes and Primers'!$A62,SEARCH(" Probes",'Probes and Primers'!$A62)-1),'Probes and Primers'!$A62),SUBSTITUTE(SUBSTITUTE(SUBSTITUTE(SUBSTITUTE('Probes and Primers'!$D62&amp;"_"&amp;'Probes and Primers'!$F62&amp;"_"&amp;IF('Probes and Primers'!$A62="Primers",LEFT('Probes and Primers'!$G62,3),LEFT('Probes and Primers'!$G62,1)),"-","")," ",""),"(",""),")",""))</f>
        <v>__</v>
      </c>
      <c r="B63" s="261">
        <f t="shared" si="0"/>
        <v>0</v>
      </c>
      <c r="C63" s="263" t="str">
        <f>SUBSTITUTE(SUBSTITUTE(SUBSTITUTE(SUBSTITUTE(SUBSTITUTE(SUBSTITUTE(SUBSTITUTE(SUBSTITUTE(SUBSTITUTE(SUBSTITUTE(SUBSTITUTE(SUBSTITUTE(SUBSTITUTE(SUBSTITUTE(SUBSTITUTE(SUBSTITUTE(SUBSTITUTE(SUBSTITUTE(SUBSTITUTE(SUBSTITUTE(SUBSTITUTE(SUBSTITUTE(SUBSTITUTE(LOWER('Probes and Primers'!E62),
$W$3,"#"),
$W$4,"#"),
$W$5,"#"),
$W$6,"#"),
$W$7,"#"),
$W$8,"#"),
$W$9,"#"),
$W$10,"#"),
$W$11,"#"),
$W$12,"#"),
$W$13,"#"),
$W$14,"#"),
$W$15,"#"),
$W$16,"#"),
$W$17,"#"),
$W$18,"#"),
$W$19,"#"),
$W$20,"#"),
$W$21,"#"),
$W$22,"#"),
$W$23,"#"),
$W$24,""),
$W$25,"")</f>
        <v/>
      </c>
      <c r="D63" s="262" t="str">
        <f>_xlfn.CONCAT("Scorpion_",SUBSTITUTE(SUBSTITUTE(SUBSTITUTE(SUBSTITUTE('Scorpions Primers'!$C62&amp;"_"&amp;'Scorpions Primers'!$E62,"-","")," ",""),"(",""),")",""))</f>
        <v>Scorpion__</v>
      </c>
      <c r="E63" s="261">
        <f t="shared" si="1"/>
        <v>2</v>
      </c>
      <c r="F63" s="263" t="str">
        <f>_xlfn.LET(_xlpm.seq, LOWER(_xlfn.CONCAT('Scorpions Primers'!D62,'Scorpions Primers'!G62)),
SUBSTITUTE(SUBSTITUTE(SUBSTITUTE(SUBSTITUTE(SUBSTITUTE(SUBSTITUTE(SUBSTITUTE(SUBSTITUTE(SUBSTITUTE(SUBSTITUTE(SUBSTITUTE(SUBSTITUTE(SUBSTITUTE(SUBSTITUTE(SUBSTITUTE(SUBSTITUTE(SUBSTITUTE(_xlpm.seq,
$X$3,"#"),
$X$4,"#"),
$X$5,"#"),
$X$6,"#"),
$X$7,"#"),
$X$8,"#"),
$X$9,"#"),
$X$10,"#"),
$X$11,"#"),
$X$12,"#"),
$X$13,"#"),
$X$14,"#"),
$X$15,"#"),
$X$16,"#"),
$X$17,"#"),
$X$18,""),
$X$19,))</f>
        <v/>
      </c>
    </row>
    <row r="64" spans="1:6">
      <c r="A64" s="262" t="str">
        <f>_xlfn.TEXTJOIN("__",TRUE,IFERROR(LEFT('Probes and Primers'!$A63,SEARCH(" Probes",'Probes and Primers'!$A63)-1),'Probes and Primers'!$A63),SUBSTITUTE(SUBSTITUTE(SUBSTITUTE(SUBSTITUTE('Probes and Primers'!$D63&amp;"_"&amp;'Probes and Primers'!$F63&amp;"_"&amp;IF('Probes and Primers'!$A63="Primers",LEFT('Probes and Primers'!$G63,3),LEFT('Probes and Primers'!$G63,1)),"-","")," ",""),"(",""),")",""))</f>
        <v>__</v>
      </c>
      <c r="B64" s="261">
        <f t="shared" si="0"/>
        <v>0</v>
      </c>
      <c r="C64" s="263" t="str">
        <f>SUBSTITUTE(SUBSTITUTE(SUBSTITUTE(SUBSTITUTE(SUBSTITUTE(SUBSTITUTE(SUBSTITUTE(SUBSTITUTE(SUBSTITUTE(SUBSTITUTE(SUBSTITUTE(SUBSTITUTE(SUBSTITUTE(SUBSTITUTE(SUBSTITUTE(SUBSTITUTE(SUBSTITUTE(SUBSTITUTE(SUBSTITUTE(SUBSTITUTE(SUBSTITUTE(SUBSTITUTE(SUBSTITUTE(LOWER('Probes and Primers'!E63),
$W$3,"#"),
$W$4,"#"),
$W$5,"#"),
$W$6,"#"),
$W$7,"#"),
$W$8,"#"),
$W$9,"#"),
$W$10,"#"),
$W$11,"#"),
$W$12,"#"),
$W$13,"#"),
$W$14,"#"),
$W$15,"#"),
$W$16,"#"),
$W$17,"#"),
$W$18,"#"),
$W$19,"#"),
$W$20,"#"),
$W$21,"#"),
$W$22,"#"),
$W$23,"#"),
$W$24,""),
$W$25,"")</f>
        <v/>
      </c>
      <c r="D64" s="262" t="str">
        <f>_xlfn.CONCAT("Scorpion_",SUBSTITUTE(SUBSTITUTE(SUBSTITUTE(SUBSTITUTE('Scorpions Primers'!$C63&amp;"_"&amp;'Scorpions Primers'!$E63,"-","")," ",""),"(",""),")",""))</f>
        <v>Scorpion__</v>
      </c>
      <c r="E64" s="261">
        <f t="shared" si="1"/>
        <v>2</v>
      </c>
      <c r="F64" s="263" t="str">
        <f>_xlfn.LET(_xlpm.seq, LOWER(_xlfn.CONCAT('Scorpions Primers'!D63,'Scorpions Primers'!G63)),
SUBSTITUTE(SUBSTITUTE(SUBSTITUTE(SUBSTITUTE(SUBSTITUTE(SUBSTITUTE(SUBSTITUTE(SUBSTITUTE(SUBSTITUTE(SUBSTITUTE(SUBSTITUTE(SUBSTITUTE(SUBSTITUTE(SUBSTITUTE(SUBSTITUTE(SUBSTITUTE(SUBSTITUTE(_xlpm.seq,
$X$3,"#"),
$X$4,"#"),
$X$5,"#"),
$X$6,"#"),
$X$7,"#"),
$X$8,"#"),
$X$9,"#"),
$X$10,"#"),
$X$11,"#"),
$X$12,"#"),
$X$13,"#"),
$X$14,"#"),
$X$15,"#"),
$X$16,"#"),
$X$17,"#"),
$X$18,""),
$X$19,))</f>
        <v/>
      </c>
    </row>
    <row r="65" spans="1:6">
      <c r="A65" s="262" t="str">
        <f>_xlfn.TEXTJOIN("__",TRUE,IFERROR(LEFT('Probes and Primers'!$A64,SEARCH(" Probes",'Probes and Primers'!$A64)-1),'Probes and Primers'!$A64),SUBSTITUTE(SUBSTITUTE(SUBSTITUTE(SUBSTITUTE('Probes and Primers'!$D64&amp;"_"&amp;'Probes and Primers'!$F64&amp;"_"&amp;IF('Probes and Primers'!$A64="Primers",LEFT('Probes and Primers'!$G64,3),LEFT('Probes and Primers'!$G64,1)),"-","")," ",""),"(",""),")",""))</f>
        <v>__</v>
      </c>
      <c r="B65" s="261">
        <f t="shared" si="0"/>
        <v>0</v>
      </c>
      <c r="C65" s="263" t="str">
        <f>SUBSTITUTE(SUBSTITUTE(SUBSTITUTE(SUBSTITUTE(SUBSTITUTE(SUBSTITUTE(SUBSTITUTE(SUBSTITUTE(SUBSTITUTE(SUBSTITUTE(SUBSTITUTE(SUBSTITUTE(SUBSTITUTE(SUBSTITUTE(SUBSTITUTE(SUBSTITUTE(SUBSTITUTE(SUBSTITUTE(SUBSTITUTE(SUBSTITUTE(SUBSTITUTE(SUBSTITUTE(SUBSTITUTE(LOWER('Probes and Primers'!E64),
$W$3,"#"),
$W$4,"#"),
$W$5,"#"),
$W$6,"#"),
$W$7,"#"),
$W$8,"#"),
$W$9,"#"),
$W$10,"#"),
$W$11,"#"),
$W$12,"#"),
$W$13,"#"),
$W$14,"#"),
$W$15,"#"),
$W$16,"#"),
$W$17,"#"),
$W$18,"#"),
$W$19,"#"),
$W$20,"#"),
$W$21,"#"),
$W$22,"#"),
$W$23,"#"),
$W$24,""),
$W$25,"")</f>
        <v/>
      </c>
      <c r="D65" s="262" t="str">
        <f>_xlfn.CONCAT("Scorpion_",SUBSTITUTE(SUBSTITUTE(SUBSTITUTE(SUBSTITUTE('Scorpions Primers'!$C64&amp;"_"&amp;'Scorpions Primers'!$E64,"-","")," ",""),"(",""),")",""))</f>
        <v>Scorpion__</v>
      </c>
      <c r="E65" s="261">
        <f t="shared" si="1"/>
        <v>2</v>
      </c>
      <c r="F65" s="263" t="str">
        <f>_xlfn.LET(_xlpm.seq, LOWER(_xlfn.CONCAT('Scorpions Primers'!D64,'Scorpions Primers'!G64)),
SUBSTITUTE(SUBSTITUTE(SUBSTITUTE(SUBSTITUTE(SUBSTITUTE(SUBSTITUTE(SUBSTITUTE(SUBSTITUTE(SUBSTITUTE(SUBSTITUTE(SUBSTITUTE(SUBSTITUTE(SUBSTITUTE(SUBSTITUTE(SUBSTITUTE(SUBSTITUTE(SUBSTITUTE(_xlpm.seq,
$X$3,"#"),
$X$4,"#"),
$X$5,"#"),
$X$6,"#"),
$X$7,"#"),
$X$8,"#"),
$X$9,"#"),
$X$10,"#"),
$X$11,"#"),
$X$12,"#"),
$X$13,"#"),
$X$14,"#"),
$X$15,"#"),
$X$16,"#"),
$X$17,"#"),
$X$18,""),
$X$19,))</f>
        <v/>
      </c>
    </row>
    <row r="66" spans="1:6">
      <c r="A66" s="262" t="str">
        <f>_xlfn.TEXTJOIN("__",TRUE,IFERROR(LEFT('Probes and Primers'!$A65,SEARCH(" Probes",'Probes and Primers'!$A65)-1),'Probes and Primers'!$A65),SUBSTITUTE(SUBSTITUTE(SUBSTITUTE(SUBSTITUTE('Probes and Primers'!$D65&amp;"_"&amp;'Probes and Primers'!$F65&amp;"_"&amp;IF('Probes and Primers'!$A65="Primers",LEFT('Probes and Primers'!$G65,3),LEFT('Probes and Primers'!$G65,1)),"-","")," ",""),"(",""),")",""))</f>
        <v>__</v>
      </c>
      <c r="B66" s="261">
        <f t="shared" si="0"/>
        <v>0</v>
      </c>
      <c r="C66" s="263" t="str">
        <f>SUBSTITUTE(SUBSTITUTE(SUBSTITUTE(SUBSTITUTE(SUBSTITUTE(SUBSTITUTE(SUBSTITUTE(SUBSTITUTE(SUBSTITUTE(SUBSTITUTE(SUBSTITUTE(SUBSTITUTE(SUBSTITUTE(SUBSTITUTE(SUBSTITUTE(SUBSTITUTE(SUBSTITUTE(SUBSTITUTE(SUBSTITUTE(SUBSTITUTE(SUBSTITUTE(SUBSTITUTE(SUBSTITUTE(LOWER('Probes and Primers'!E65),
$W$3,"#"),
$W$4,"#"),
$W$5,"#"),
$W$6,"#"),
$W$7,"#"),
$W$8,"#"),
$W$9,"#"),
$W$10,"#"),
$W$11,"#"),
$W$12,"#"),
$W$13,"#"),
$W$14,"#"),
$W$15,"#"),
$W$16,"#"),
$W$17,"#"),
$W$18,"#"),
$W$19,"#"),
$W$20,"#"),
$W$21,"#"),
$W$22,"#"),
$W$23,"#"),
$W$24,""),
$W$25,"")</f>
        <v/>
      </c>
      <c r="D66" s="262" t="str">
        <f>_xlfn.CONCAT("Scorpion_",SUBSTITUTE(SUBSTITUTE(SUBSTITUTE(SUBSTITUTE('Scorpions Primers'!$C65&amp;"_"&amp;'Scorpions Primers'!$E65,"-","")," ",""),"(",""),")",""))</f>
        <v>Scorpion__</v>
      </c>
      <c r="E66" s="261">
        <f t="shared" si="1"/>
        <v>2</v>
      </c>
      <c r="F66" s="263" t="str">
        <f>_xlfn.LET(_xlpm.seq, LOWER(_xlfn.CONCAT('Scorpions Primers'!D65,'Scorpions Primers'!G65)),
SUBSTITUTE(SUBSTITUTE(SUBSTITUTE(SUBSTITUTE(SUBSTITUTE(SUBSTITUTE(SUBSTITUTE(SUBSTITUTE(SUBSTITUTE(SUBSTITUTE(SUBSTITUTE(SUBSTITUTE(SUBSTITUTE(SUBSTITUTE(SUBSTITUTE(SUBSTITUTE(SUBSTITUTE(_xlpm.seq,
$X$3,"#"),
$X$4,"#"),
$X$5,"#"),
$X$6,"#"),
$X$7,"#"),
$X$8,"#"),
$X$9,"#"),
$X$10,"#"),
$X$11,"#"),
$X$12,"#"),
$X$13,"#"),
$X$14,"#"),
$X$15,"#"),
$X$16,"#"),
$X$17,"#"),
$X$18,""),
$X$19,))</f>
        <v/>
      </c>
    </row>
    <row r="67" spans="1:6">
      <c r="A67" s="262" t="str">
        <f>_xlfn.TEXTJOIN("__",TRUE,IFERROR(LEFT('Probes and Primers'!$A66,SEARCH(" Probes",'Probes and Primers'!$A66)-1),'Probes and Primers'!$A66),SUBSTITUTE(SUBSTITUTE(SUBSTITUTE(SUBSTITUTE('Probes and Primers'!$D66&amp;"_"&amp;'Probes and Primers'!$F66&amp;"_"&amp;IF('Probes and Primers'!$A66="Primers",LEFT('Probes and Primers'!$G66,3),LEFT('Probes and Primers'!$G66,1)),"-","")," ",""),"(",""),")",""))</f>
        <v>__</v>
      </c>
      <c r="B67" s="261">
        <f t="shared" si="0"/>
        <v>0</v>
      </c>
      <c r="C67" s="263" t="str">
        <f>SUBSTITUTE(SUBSTITUTE(SUBSTITUTE(SUBSTITUTE(SUBSTITUTE(SUBSTITUTE(SUBSTITUTE(SUBSTITUTE(SUBSTITUTE(SUBSTITUTE(SUBSTITUTE(SUBSTITUTE(SUBSTITUTE(SUBSTITUTE(SUBSTITUTE(SUBSTITUTE(SUBSTITUTE(SUBSTITUTE(SUBSTITUTE(SUBSTITUTE(SUBSTITUTE(SUBSTITUTE(SUBSTITUTE(LOWER('Probes and Primers'!E66),
$W$3,"#"),
$W$4,"#"),
$W$5,"#"),
$W$6,"#"),
$W$7,"#"),
$W$8,"#"),
$W$9,"#"),
$W$10,"#"),
$W$11,"#"),
$W$12,"#"),
$W$13,"#"),
$W$14,"#"),
$W$15,"#"),
$W$16,"#"),
$W$17,"#"),
$W$18,"#"),
$W$19,"#"),
$W$20,"#"),
$W$21,"#"),
$W$22,"#"),
$W$23,"#"),
$W$24,""),
$W$25,"")</f>
        <v/>
      </c>
      <c r="D67" s="262" t="str">
        <f>_xlfn.CONCAT("Scorpion_",SUBSTITUTE(SUBSTITUTE(SUBSTITUTE(SUBSTITUTE('Scorpions Primers'!$C66&amp;"_"&amp;'Scorpions Primers'!$E66,"-","")," ",""),"(",""),")",""))</f>
        <v>Scorpion__</v>
      </c>
      <c r="E67" s="261">
        <f t="shared" si="1"/>
        <v>2</v>
      </c>
      <c r="F67" s="263" t="str">
        <f>_xlfn.LET(_xlpm.seq, LOWER(_xlfn.CONCAT('Scorpions Primers'!D66,'Scorpions Primers'!G66)),
SUBSTITUTE(SUBSTITUTE(SUBSTITUTE(SUBSTITUTE(SUBSTITUTE(SUBSTITUTE(SUBSTITUTE(SUBSTITUTE(SUBSTITUTE(SUBSTITUTE(SUBSTITUTE(SUBSTITUTE(SUBSTITUTE(SUBSTITUTE(SUBSTITUTE(SUBSTITUTE(SUBSTITUTE(_xlpm.seq,
$X$3,"#"),
$X$4,"#"),
$X$5,"#"),
$X$6,"#"),
$X$7,"#"),
$X$8,"#"),
$X$9,"#"),
$X$10,"#"),
$X$11,"#"),
$X$12,"#"),
$X$13,"#"),
$X$14,"#"),
$X$15,"#"),
$X$16,"#"),
$X$17,"#"),
$X$18,""),
$X$19,))</f>
        <v/>
      </c>
    </row>
    <row r="68" spans="1:6">
      <c r="A68" s="262" t="str">
        <f>_xlfn.TEXTJOIN("__",TRUE,IFERROR(LEFT('Probes and Primers'!$A67,SEARCH(" Probes",'Probes and Primers'!$A67)-1),'Probes and Primers'!$A67),SUBSTITUTE(SUBSTITUTE(SUBSTITUTE(SUBSTITUTE('Probes and Primers'!$D67&amp;"_"&amp;'Probes and Primers'!$F67&amp;"_"&amp;IF('Probes and Primers'!$A67="Primers",LEFT('Probes and Primers'!$G67,3),LEFT('Probes and Primers'!$G67,1)),"-","")," ",""),"(",""),")",""))</f>
        <v>__</v>
      </c>
      <c r="B68" s="261">
        <f t="shared" ref="B68:B131" si="2">IF(ISBLANK($C68),0,LEN(SUBSTITUTE(SUBSTITUTE(SUBSTITUTE($C68,"*",""),"+","")," ","")))</f>
        <v>0</v>
      </c>
      <c r="C68" s="263" t="str">
        <f>SUBSTITUTE(SUBSTITUTE(SUBSTITUTE(SUBSTITUTE(SUBSTITUTE(SUBSTITUTE(SUBSTITUTE(SUBSTITUTE(SUBSTITUTE(SUBSTITUTE(SUBSTITUTE(SUBSTITUTE(SUBSTITUTE(SUBSTITUTE(SUBSTITUTE(SUBSTITUTE(SUBSTITUTE(SUBSTITUTE(SUBSTITUTE(SUBSTITUTE(SUBSTITUTE(SUBSTITUTE(SUBSTITUTE(LOWER('Probes and Primers'!E67),
$W$3,"#"),
$W$4,"#"),
$W$5,"#"),
$W$6,"#"),
$W$7,"#"),
$W$8,"#"),
$W$9,"#"),
$W$10,"#"),
$W$11,"#"),
$W$12,"#"),
$W$13,"#"),
$W$14,"#"),
$W$15,"#"),
$W$16,"#"),
$W$17,"#"),
$W$18,"#"),
$W$19,"#"),
$W$20,"#"),
$W$21,"#"),
$W$22,"#"),
$W$23,"#"),
$W$24,""),
$W$25,"")</f>
        <v/>
      </c>
      <c r="D68" s="262" t="str">
        <f>_xlfn.CONCAT("Scorpion_",SUBSTITUTE(SUBSTITUTE(SUBSTITUTE(SUBSTITUTE('Scorpions Primers'!$C67&amp;"_"&amp;'Scorpions Primers'!$E67,"-","")," ",""),"(",""),")",""))</f>
        <v>Scorpion__</v>
      </c>
      <c r="E68" s="261">
        <f t="shared" ref="E68:E131" si="3">IF(ISBLANK($F68), 0, LEN(SUBSTITUTE(SUBSTITUTE(SUBSTITUTE($F68, "*", ""), "+", "")," ","")))+ 2</f>
        <v>2</v>
      </c>
      <c r="F68" s="263" t="str">
        <f>_xlfn.LET(_xlpm.seq, LOWER(_xlfn.CONCAT('Scorpions Primers'!D67,'Scorpions Primers'!G67)),
SUBSTITUTE(SUBSTITUTE(SUBSTITUTE(SUBSTITUTE(SUBSTITUTE(SUBSTITUTE(SUBSTITUTE(SUBSTITUTE(SUBSTITUTE(SUBSTITUTE(SUBSTITUTE(SUBSTITUTE(SUBSTITUTE(SUBSTITUTE(SUBSTITUTE(SUBSTITUTE(SUBSTITUTE(_xlpm.seq,
$X$3,"#"),
$X$4,"#"),
$X$5,"#"),
$X$6,"#"),
$X$7,"#"),
$X$8,"#"),
$X$9,"#"),
$X$10,"#"),
$X$11,"#"),
$X$12,"#"),
$X$13,"#"),
$X$14,"#"),
$X$15,"#"),
$X$16,"#"),
$X$17,"#"),
$X$18,""),
$X$19,))</f>
        <v/>
      </c>
    </row>
    <row r="69" spans="1:6">
      <c r="A69" s="262" t="str">
        <f>_xlfn.TEXTJOIN("__",TRUE,IFERROR(LEFT('Probes and Primers'!$A68,SEARCH(" Probes",'Probes and Primers'!$A68)-1),'Probes and Primers'!$A68),SUBSTITUTE(SUBSTITUTE(SUBSTITUTE(SUBSTITUTE('Probes and Primers'!$D68&amp;"_"&amp;'Probes and Primers'!$F68&amp;"_"&amp;IF('Probes and Primers'!$A68="Primers",LEFT('Probes and Primers'!$G68,3),LEFT('Probes and Primers'!$G68,1)),"-","")," ",""),"(",""),")",""))</f>
        <v>__</v>
      </c>
      <c r="B69" s="261">
        <f t="shared" si="2"/>
        <v>0</v>
      </c>
      <c r="C69" s="263" t="str">
        <f>SUBSTITUTE(SUBSTITUTE(SUBSTITUTE(SUBSTITUTE(SUBSTITUTE(SUBSTITUTE(SUBSTITUTE(SUBSTITUTE(SUBSTITUTE(SUBSTITUTE(SUBSTITUTE(SUBSTITUTE(SUBSTITUTE(SUBSTITUTE(SUBSTITUTE(SUBSTITUTE(SUBSTITUTE(SUBSTITUTE(SUBSTITUTE(SUBSTITUTE(SUBSTITUTE(SUBSTITUTE(SUBSTITUTE(LOWER('Probes and Primers'!E68),
$W$3,"#"),
$W$4,"#"),
$W$5,"#"),
$W$6,"#"),
$W$7,"#"),
$W$8,"#"),
$W$9,"#"),
$W$10,"#"),
$W$11,"#"),
$W$12,"#"),
$W$13,"#"),
$W$14,"#"),
$W$15,"#"),
$W$16,"#"),
$W$17,"#"),
$W$18,"#"),
$W$19,"#"),
$W$20,"#"),
$W$21,"#"),
$W$22,"#"),
$W$23,"#"),
$W$24,""),
$W$25,"")</f>
        <v/>
      </c>
      <c r="D69" s="262" t="str">
        <f>_xlfn.CONCAT("Scorpion_",SUBSTITUTE(SUBSTITUTE(SUBSTITUTE(SUBSTITUTE('Scorpions Primers'!$C68&amp;"_"&amp;'Scorpions Primers'!$E68,"-","")," ",""),"(",""),")",""))</f>
        <v>Scorpion__</v>
      </c>
      <c r="E69" s="261">
        <f t="shared" si="3"/>
        <v>2</v>
      </c>
      <c r="F69" s="263" t="str">
        <f>_xlfn.LET(_xlpm.seq, LOWER(_xlfn.CONCAT('Scorpions Primers'!D68,'Scorpions Primers'!G68)),
SUBSTITUTE(SUBSTITUTE(SUBSTITUTE(SUBSTITUTE(SUBSTITUTE(SUBSTITUTE(SUBSTITUTE(SUBSTITUTE(SUBSTITUTE(SUBSTITUTE(SUBSTITUTE(SUBSTITUTE(SUBSTITUTE(SUBSTITUTE(SUBSTITUTE(SUBSTITUTE(SUBSTITUTE(_xlpm.seq,
$X$3,"#"),
$X$4,"#"),
$X$5,"#"),
$X$6,"#"),
$X$7,"#"),
$X$8,"#"),
$X$9,"#"),
$X$10,"#"),
$X$11,"#"),
$X$12,"#"),
$X$13,"#"),
$X$14,"#"),
$X$15,"#"),
$X$16,"#"),
$X$17,"#"),
$X$18,""),
$X$19,))</f>
        <v/>
      </c>
    </row>
    <row r="70" spans="1:6">
      <c r="A70" s="262" t="str">
        <f>_xlfn.TEXTJOIN("__",TRUE,IFERROR(LEFT('Probes and Primers'!$A69,SEARCH(" Probes",'Probes and Primers'!$A69)-1),'Probes and Primers'!$A69),SUBSTITUTE(SUBSTITUTE(SUBSTITUTE(SUBSTITUTE('Probes and Primers'!$D69&amp;"_"&amp;'Probes and Primers'!$F69&amp;"_"&amp;IF('Probes and Primers'!$A69="Primers",LEFT('Probes and Primers'!$G69,3),LEFT('Probes and Primers'!$G69,1)),"-","")," ",""),"(",""),")",""))</f>
        <v>__</v>
      </c>
      <c r="B70" s="261">
        <f t="shared" si="2"/>
        <v>0</v>
      </c>
      <c r="C70" s="263" t="str">
        <f>SUBSTITUTE(SUBSTITUTE(SUBSTITUTE(SUBSTITUTE(SUBSTITUTE(SUBSTITUTE(SUBSTITUTE(SUBSTITUTE(SUBSTITUTE(SUBSTITUTE(SUBSTITUTE(SUBSTITUTE(SUBSTITUTE(SUBSTITUTE(SUBSTITUTE(SUBSTITUTE(SUBSTITUTE(SUBSTITUTE(SUBSTITUTE(SUBSTITUTE(SUBSTITUTE(SUBSTITUTE(SUBSTITUTE(LOWER('Probes and Primers'!E69),
$W$3,"#"),
$W$4,"#"),
$W$5,"#"),
$W$6,"#"),
$W$7,"#"),
$W$8,"#"),
$W$9,"#"),
$W$10,"#"),
$W$11,"#"),
$W$12,"#"),
$W$13,"#"),
$W$14,"#"),
$W$15,"#"),
$W$16,"#"),
$W$17,"#"),
$W$18,"#"),
$W$19,"#"),
$W$20,"#"),
$W$21,"#"),
$W$22,"#"),
$W$23,"#"),
$W$24,""),
$W$25,"")</f>
        <v/>
      </c>
      <c r="D70" s="262" t="str">
        <f>_xlfn.CONCAT("Scorpion_",SUBSTITUTE(SUBSTITUTE(SUBSTITUTE(SUBSTITUTE('Scorpions Primers'!$C69&amp;"_"&amp;'Scorpions Primers'!$E69,"-","")," ",""),"(",""),")",""))</f>
        <v>Scorpion__</v>
      </c>
      <c r="E70" s="261">
        <f t="shared" si="3"/>
        <v>2</v>
      </c>
      <c r="F70" s="263" t="str">
        <f>_xlfn.LET(_xlpm.seq, LOWER(_xlfn.CONCAT('Scorpions Primers'!D69,'Scorpions Primers'!G69)),
SUBSTITUTE(SUBSTITUTE(SUBSTITUTE(SUBSTITUTE(SUBSTITUTE(SUBSTITUTE(SUBSTITUTE(SUBSTITUTE(SUBSTITUTE(SUBSTITUTE(SUBSTITUTE(SUBSTITUTE(SUBSTITUTE(SUBSTITUTE(SUBSTITUTE(SUBSTITUTE(SUBSTITUTE(_xlpm.seq,
$X$3,"#"),
$X$4,"#"),
$X$5,"#"),
$X$6,"#"),
$X$7,"#"),
$X$8,"#"),
$X$9,"#"),
$X$10,"#"),
$X$11,"#"),
$X$12,"#"),
$X$13,"#"),
$X$14,"#"),
$X$15,"#"),
$X$16,"#"),
$X$17,"#"),
$X$18,""),
$X$19,))</f>
        <v/>
      </c>
    </row>
    <row r="71" spans="1:6">
      <c r="A71" s="262" t="str">
        <f>_xlfn.TEXTJOIN("__",TRUE,IFERROR(LEFT('Probes and Primers'!$A70,SEARCH(" Probes",'Probes and Primers'!$A70)-1),'Probes and Primers'!$A70),SUBSTITUTE(SUBSTITUTE(SUBSTITUTE(SUBSTITUTE('Probes and Primers'!$D70&amp;"_"&amp;'Probes and Primers'!$F70&amp;"_"&amp;IF('Probes and Primers'!$A70="Primers",LEFT('Probes and Primers'!$G70,3),LEFT('Probes and Primers'!$G70,1)),"-","")," ",""),"(",""),")",""))</f>
        <v>__</v>
      </c>
      <c r="B71" s="261">
        <f t="shared" si="2"/>
        <v>0</v>
      </c>
      <c r="C71" s="263" t="str">
        <f>SUBSTITUTE(SUBSTITUTE(SUBSTITUTE(SUBSTITUTE(SUBSTITUTE(SUBSTITUTE(SUBSTITUTE(SUBSTITUTE(SUBSTITUTE(SUBSTITUTE(SUBSTITUTE(SUBSTITUTE(SUBSTITUTE(SUBSTITUTE(SUBSTITUTE(SUBSTITUTE(SUBSTITUTE(SUBSTITUTE(SUBSTITUTE(SUBSTITUTE(SUBSTITUTE(SUBSTITUTE(SUBSTITUTE(LOWER('Probes and Primers'!E70),
$W$3,"#"),
$W$4,"#"),
$W$5,"#"),
$W$6,"#"),
$W$7,"#"),
$W$8,"#"),
$W$9,"#"),
$W$10,"#"),
$W$11,"#"),
$W$12,"#"),
$W$13,"#"),
$W$14,"#"),
$W$15,"#"),
$W$16,"#"),
$W$17,"#"),
$W$18,"#"),
$W$19,"#"),
$W$20,"#"),
$W$21,"#"),
$W$22,"#"),
$W$23,"#"),
$W$24,""),
$W$25,"")</f>
        <v/>
      </c>
      <c r="D71" s="262" t="str">
        <f>_xlfn.CONCAT("Scorpion_",SUBSTITUTE(SUBSTITUTE(SUBSTITUTE(SUBSTITUTE('Scorpions Primers'!$C70&amp;"_"&amp;'Scorpions Primers'!$E70,"-","")," ",""),"(",""),")",""))</f>
        <v>Scorpion__</v>
      </c>
      <c r="E71" s="261">
        <f t="shared" si="3"/>
        <v>2</v>
      </c>
      <c r="F71" s="263" t="str">
        <f>_xlfn.LET(_xlpm.seq, LOWER(_xlfn.CONCAT('Scorpions Primers'!D70,'Scorpions Primers'!G70)),
SUBSTITUTE(SUBSTITUTE(SUBSTITUTE(SUBSTITUTE(SUBSTITUTE(SUBSTITUTE(SUBSTITUTE(SUBSTITUTE(SUBSTITUTE(SUBSTITUTE(SUBSTITUTE(SUBSTITUTE(SUBSTITUTE(SUBSTITUTE(SUBSTITUTE(SUBSTITUTE(SUBSTITUTE(_xlpm.seq,
$X$3,"#"),
$X$4,"#"),
$X$5,"#"),
$X$6,"#"),
$X$7,"#"),
$X$8,"#"),
$X$9,"#"),
$X$10,"#"),
$X$11,"#"),
$X$12,"#"),
$X$13,"#"),
$X$14,"#"),
$X$15,"#"),
$X$16,"#"),
$X$17,"#"),
$X$18,""),
$X$19,))</f>
        <v/>
      </c>
    </row>
    <row r="72" spans="1:6">
      <c r="A72" s="262" t="str">
        <f>_xlfn.TEXTJOIN("__",TRUE,IFERROR(LEFT('Probes and Primers'!$A71,SEARCH(" Probes",'Probes and Primers'!$A71)-1),'Probes and Primers'!$A71),SUBSTITUTE(SUBSTITUTE(SUBSTITUTE(SUBSTITUTE('Probes and Primers'!$D71&amp;"_"&amp;'Probes and Primers'!$F71&amp;"_"&amp;IF('Probes and Primers'!$A71="Primers",LEFT('Probes and Primers'!$G71,3),LEFT('Probes and Primers'!$G71,1)),"-","")," ",""),"(",""),")",""))</f>
        <v>__</v>
      </c>
      <c r="B72" s="261">
        <f t="shared" si="2"/>
        <v>0</v>
      </c>
      <c r="C72" s="263" t="str">
        <f>SUBSTITUTE(SUBSTITUTE(SUBSTITUTE(SUBSTITUTE(SUBSTITUTE(SUBSTITUTE(SUBSTITUTE(SUBSTITUTE(SUBSTITUTE(SUBSTITUTE(SUBSTITUTE(SUBSTITUTE(SUBSTITUTE(SUBSTITUTE(SUBSTITUTE(SUBSTITUTE(SUBSTITUTE(SUBSTITUTE(SUBSTITUTE(SUBSTITUTE(SUBSTITUTE(SUBSTITUTE(SUBSTITUTE(LOWER('Probes and Primers'!E71),
$W$3,"#"),
$W$4,"#"),
$W$5,"#"),
$W$6,"#"),
$W$7,"#"),
$W$8,"#"),
$W$9,"#"),
$W$10,"#"),
$W$11,"#"),
$W$12,"#"),
$W$13,"#"),
$W$14,"#"),
$W$15,"#"),
$W$16,"#"),
$W$17,"#"),
$W$18,"#"),
$W$19,"#"),
$W$20,"#"),
$W$21,"#"),
$W$22,"#"),
$W$23,"#"),
$W$24,""),
$W$25,"")</f>
        <v/>
      </c>
      <c r="D72" s="262" t="str">
        <f>_xlfn.CONCAT("Scorpion_",SUBSTITUTE(SUBSTITUTE(SUBSTITUTE(SUBSTITUTE('Scorpions Primers'!$C71&amp;"_"&amp;'Scorpions Primers'!$E71,"-","")," ",""),"(",""),")",""))</f>
        <v>Scorpion__</v>
      </c>
      <c r="E72" s="261">
        <f t="shared" si="3"/>
        <v>2</v>
      </c>
      <c r="F72" s="263" t="str">
        <f>_xlfn.LET(_xlpm.seq, LOWER(_xlfn.CONCAT('Scorpions Primers'!D71,'Scorpions Primers'!G71)),
SUBSTITUTE(SUBSTITUTE(SUBSTITUTE(SUBSTITUTE(SUBSTITUTE(SUBSTITUTE(SUBSTITUTE(SUBSTITUTE(SUBSTITUTE(SUBSTITUTE(SUBSTITUTE(SUBSTITUTE(SUBSTITUTE(SUBSTITUTE(SUBSTITUTE(SUBSTITUTE(SUBSTITUTE(_xlpm.seq,
$X$3,"#"),
$X$4,"#"),
$X$5,"#"),
$X$6,"#"),
$X$7,"#"),
$X$8,"#"),
$X$9,"#"),
$X$10,"#"),
$X$11,"#"),
$X$12,"#"),
$X$13,"#"),
$X$14,"#"),
$X$15,"#"),
$X$16,"#"),
$X$17,"#"),
$X$18,""),
$X$19,))</f>
        <v/>
      </c>
    </row>
    <row r="73" spans="1:6">
      <c r="A73" s="262" t="str">
        <f>_xlfn.TEXTJOIN("__",TRUE,IFERROR(LEFT('Probes and Primers'!$A72,SEARCH(" Probes",'Probes and Primers'!$A72)-1),'Probes and Primers'!$A72),SUBSTITUTE(SUBSTITUTE(SUBSTITUTE(SUBSTITUTE('Probes and Primers'!$D72&amp;"_"&amp;'Probes and Primers'!$F72&amp;"_"&amp;IF('Probes and Primers'!$A72="Primers",LEFT('Probes and Primers'!$G72,3),LEFT('Probes and Primers'!$G72,1)),"-","")," ",""),"(",""),")",""))</f>
        <v>__</v>
      </c>
      <c r="B73" s="261">
        <f t="shared" si="2"/>
        <v>0</v>
      </c>
      <c r="C73" s="263" t="str">
        <f>SUBSTITUTE(SUBSTITUTE(SUBSTITUTE(SUBSTITUTE(SUBSTITUTE(SUBSTITUTE(SUBSTITUTE(SUBSTITUTE(SUBSTITUTE(SUBSTITUTE(SUBSTITUTE(SUBSTITUTE(SUBSTITUTE(SUBSTITUTE(SUBSTITUTE(SUBSTITUTE(SUBSTITUTE(SUBSTITUTE(SUBSTITUTE(SUBSTITUTE(SUBSTITUTE(SUBSTITUTE(SUBSTITUTE(LOWER('Probes and Primers'!E72),
$W$3,"#"),
$W$4,"#"),
$W$5,"#"),
$W$6,"#"),
$W$7,"#"),
$W$8,"#"),
$W$9,"#"),
$W$10,"#"),
$W$11,"#"),
$W$12,"#"),
$W$13,"#"),
$W$14,"#"),
$W$15,"#"),
$W$16,"#"),
$W$17,"#"),
$W$18,"#"),
$W$19,"#"),
$W$20,"#"),
$W$21,"#"),
$W$22,"#"),
$W$23,"#"),
$W$24,""),
$W$25,"")</f>
        <v/>
      </c>
      <c r="D73" s="262" t="str">
        <f>_xlfn.CONCAT("Scorpion_",SUBSTITUTE(SUBSTITUTE(SUBSTITUTE(SUBSTITUTE('Scorpions Primers'!$C72&amp;"_"&amp;'Scorpions Primers'!$E72,"-","")," ",""),"(",""),")",""))</f>
        <v>Scorpion__</v>
      </c>
      <c r="E73" s="261">
        <f t="shared" si="3"/>
        <v>2</v>
      </c>
      <c r="F73" s="263" t="str">
        <f>_xlfn.LET(_xlpm.seq, LOWER(_xlfn.CONCAT('Scorpions Primers'!D72,'Scorpions Primers'!G72)),
SUBSTITUTE(SUBSTITUTE(SUBSTITUTE(SUBSTITUTE(SUBSTITUTE(SUBSTITUTE(SUBSTITUTE(SUBSTITUTE(SUBSTITUTE(SUBSTITUTE(SUBSTITUTE(SUBSTITUTE(SUBSTITUTE(SUBSTITUTE(SUBSTITUTE(SUBSTITUTE(SUBSTITUTE(_xlpm.seq,
$X$3,"#"),
$X$4,"#"),
$X$5,"#"),
$X$6,"#"),
$X$7,"#"),
$X$8,"#"),
$X$9,"#"),
$X$10,"#"),
$X$11,"#"),
$X$12,"#"),
$X$13,"#"),
$X$14,"#"),
$X$15,"#"),
$X$16,"#"),
$X$17,"#"),
$X$18,""),
$X$19,))</f>
        <v/>
      </c>
    </row>
    <row r="74" spans="1:6">
      <c r="A74" s="262" t="str">
        <f>_xlfn.TEXTJOIN("__",TRUE,IFERROR(LEFT('Probes and Primers'!$A73,SEARCH(" Probes",'Probes and Primers'!$A73)-1),'Probes and Primers'!$A73),SUBSTITUTE(SUBSTITUTE(SUBSTITUTE(SUBSTITUTE('Probes and Primers'!$D73&amp;"_"&amp;'Probes and Primers'!$F73&amp;"_"&amp;IF('Probes and Primers'!$A73="Primers",LEFT('Probes and Primers'!$G73,3),LEFT('Probes and Primers'!$G73,1)),"-","")," ",""),"(",""),")",""))</f>
        <v>__</v>
      </c>
      <c r="B74" s="261">
        <f t="shared" si="2"/>
        <v>0</v>
      </c>
      <c r="C74" s="263" t="str">
        <f>SUBSTITUTE(SUBSTITUTE(SUBSTITUTE(SUBSTITUTE(SUBSTITUTE(SUBSTITUTE(SUBSTITUTE(SUBSTITUTE(SUBSTITUTE(SUBSTITUTE(SUBSTITUTE(SUBSTITUTE(SUBSTITUTE(SUBSTITUTE(SUBSTITUTE(SUBSTITUTE(SUBSTITUTE(SUBSTITUTE(SUBSTITUTE(SUBSTITUTE(SUBSTITUTE(SUBSTITUTE(SUBSTITUTE(LOWER('Probes and Primers'!E73),
$W$3,"#"),
$W$4,"#"),
$W$5,"#"),
$W$6,"#"),
$W$7,"#"),
$W$8,"#"),
$W$9,"#"),
$W$10,"#"),
$W$11,"#"),
$W$12,"#"),
$W$13,"#"),
$W$14,"#"),
$W$15,"#"),
$W$16,"#"),
$W$17,"#"),
$W$18,"#"),
$W$19,"#"),
$W$20,"#"),
$W$21,"#"),
$W$22,"#"),
$W$23,"#"),
$W$24,""),
$W$25,"")</f>
        <v/>
      </c>
      <c r="D74" s="262" t="str">
        <f>_xlfn.CONCAT("Scorpion_",SUBSTITUTE(SUBSTITUTE(SUBSTITUTE(SUBSTITUTE('Scorpions Primers'!$C73&amp;"_"&amp;'Scorpions Primers'!$E73,"-","")," ",""),"(",""),")",""))</f>
        <v>Scorpion__</v>
      </c>
      <c r="E74" s="261">
        <f t="shared" si="3"/>
        <v>2</v>
      </c>
      <c r="F74" s="263" t="str">
        <f>_xlfn.LET(_xlpm.seq, LOWER(_xlfn.CONCAT('Scorpions Primers'!D73,'Scorpions Primers'!G73)),
SUBSTITUTE(SUBSTITUTE(SUBSTITUTE(SUBSTITUTE(SUBSTITUTE(SUBSTITUTE(SUBSTITUTE(SUBSTITUTE(SUBSTITUTE(SUBSTITUTE(SUBSTITUTE(SUBSTITUTE(SUBSTITUTE(SUBSTITUTE(SUBSTITUTE(SUBSTITUTE(SUBSTITUTE(_xlpm.seq,
$X$3,"#"),
$X$4,"#"),
$X$5,"#"),
$X$6,"#"),
$X$7,"#"),
$X$8,"#"),
$X$9,"#"),
$X$10,"#"),
$X$11,"#"),
$X$12,"#"),
$X$13,"#"),
$X$14,"#"),
$X$15,"#"),
$X$16,"#"),
$X$17,"#"),
$X$18,""),
$X$19,))</f>
        <v/>
      </c>
    </row>
    <row r="75" spans="1:6">
      <c r="A75" s="262" t="str">
        <f>_xlfn.TEXTJOIN("__",TRUE,IFERROR(LEFT('Probes and Primers'!$A74,SEARCH(" Probes",'Probes and Primers'!$A74)-1),'Probes and Primers'!$A74),SUBSTITUTE(SUBSTITUTE(SUBSTITUTE(SUBSTITUTE('Probes and Primers'!$D74&amp;"_"&amp;'Probes and Primers'!$F74&amp;"_"&amp;IF('Probes and Primers'!$A74="Primers",LEFT('Probes and Primers'!$G74,3),LEFT('Probes and Primers'!$G74,1)),"-","")," ",""),"(",""),")",""))</f>
        <v>__</v>
      </c>
      <c r="B75" s="261">
        <f t="shared" si="2"/>
        <v>0</v>
      </c>
      <c r="C75" s="263" t="str">
        <f>SUBSTITUTE(SUBSTITUTE(SUBSTITUTE(SUBSTITUTE(SUBSTITUTE(SUBSTITUTE(SUBSTITUTE(SUBSTITUTE(SUBSTITUTE(SUBSTITUTE(SUBSTITUTE(SUBSTITUTE(SUBSTITUTE(SUBSTITUTE(SUBSTITUTE(SUBSTITUTE(SUBSTITUTE(SUBSTITUTE(SUBSTITUTE(SUBSTITUTE(SUBSTITUTE(SUBSTITUTE(SUBSTITUTE(LOWER('Probes and Primers'!E74),
$W$3,"#"),
$W$4,"#"),
$W$5,"#"),
$W$6,"#"),
$W$7,"#"),
$W$8,"#"),
$W$9,"#"),
$W$10,"#"),
$W$11,"#"),
$W$12,"#"),
$W$13,"#"),
$W$14,"#"),
$W$15,"#"),
$W$16,"#"),
$W$17,"#"),
$W$18,"#"),
$W$19,"#"),
$W$20,"#"),
$W$21,"#"),
$W$22,"#"),
$W$23,"#"),
$W$24,""),
$W$25,"")</f>
        <v/>
      </c>
      <c r="D75" s="262" t="str">
        <f>_xlfn.CONCAT("Scorpion_",SUBSTITUTE(SUBSTITUTE(SUBSTITUTE(SUBSTITUTE('Scorpions Primers'!$C74&amp;"_"&amp;'Scorpions Primers'!$E74,"-","")," ",""),"(",""),")",""))</f>
        <v>Scorpion__</v>
      </c>
      <c r="E75" s="261">
        <f t="shared" si="3"/>
        <v>2</v>
      </c>
      <c r="F75" s="263" t="str">
        <f>_xlfn.LET(_xlpm.seq, LOWER(_xlfn.CONCAT('Scorpions Primers'!D74,'Scorpions Primers'!G74)),
SUBSTITUTE(SUBSTITUTE(SUBSTITUTE(SUBSTITUTE(SUBSTITUTE(SUBSTITUTE(SUBSTITUTE(SUBSTITUTE(SUBSTITUTE(SUBSTITUTE(SUBSTITUTE(SUBSTITUTE(SUBSTITUTE(SUBSTITUTE(SUBSTITUTE(SUBSTITUTE(SUBSTITUTE(_xlpm.seq,
$X$3,"#"),
$X$4,"#"),
$X$5,"#"),
$X$6,"#"),
$X$7,"#"),
$X$8,"#"),
$X$9,"#"),
$X$10,"#"),
$X$11,"#"),
$X$12,"#"),
$X$13,"#"),
$X$14,"#"),
$X$15,"#"),
$X$16,"#"),
$X$17,"#"),
$X$18,""),
$X$19,))</f>
        <v/>
      </c>
    </row>
    <row r="76" spans="1:6">
      <c r="A76" s="262" t="str">
        <f>_xlfn.TEXTJOIN("__",TRUE,IFERROR(LEFT('Probes and Primers'!$A75,SEARCH(" Probes",'Probes and Primers'!$A75)-1),'Probes and Primers'!$A75),SUBSTITUTE(SUBSTITUTE(SUBSTITUTE(SUBSTITUTE('Probes and Primers'!$D75&amp;"_"&amp;'Probes and Primers'!$F75&amp;"_"&amp;IF('Probes and Primers'!$A75="Primers",LEFT('Probes and Primers'!$G75,3),LEFT('Probes and Primers'!$G75,1)),"-","")," ",""),"(",""),")",""))</f>
        <v>__</v>
      </c>
      <c r="B76" s="261">
        <f t="shared" si="2"/>
        <v>0</v>
      </c>
      <c r="C76" s="263" t="str">
        <f>SUBSTITUTE(SUBSTITUTE(SUBSTITUTE(SUBSTITUTE(SUBSTITUTE(SUBSTITUTE(SUBSTITUTE(SUBSTITUTE(SUBSTITUTE(SUBSTITUTE(SUBSTITUTE(SUBSTITUTE(SUBSTITUTE(SUBSTITUTE(SUBSTITUTE(SUBSTITUTE(SUBSTITUTE(SUBSTITUTE(SUBSTITUTE(SUBSTITUTE(SUBSTITUTE(SUBSTITUTE(SUBSTITUTE(LOWER('Probes and Primers'!E75),
$W$3,"#"),
$W$4,"#"),
$W$5,"#"),
$W$6,"#"),
$W$7,"#"),
$W$8,"#"),
$W$9,"#"),
$W$10,"#"),
$W$11,"#"),
$W$12,"#"),
$W$13,"#"),
$W$14,"#"),
$W$15,"#"),
$W$16,"#"),
$W$17,"#"),
$W$18,"#"),
$W$19,"#"),
$W$20,"#"),
$W$21,"#"),
$W$22,"#"),
$W$23,"#"),
$W$24,""),
$W$25,"")</f>
        <v/>
      </c>
      <c r="D76" s="262" t="str">
        <f>_xlfn.CONCAT("Scorpion_",SUBSTITUTE(SUBSTITUTE(SUBSTITUTE(SUBSTITUTE('Scorpions Primers'!$C75&amp;"_"&amp;'Scorpions Primers'!$E75,"-","")," ",""),"(",""),")",""))</f>
        <v>Scorpion__</v>
      </c>
      <c r="E76" s="261">
        <f t="shared" si="3"/>
        <v>2</v>
      </c>
      <c r="F76" s="263" t="str">
        <f>_xlfn.LET(_xlpm.seq, LOWER(_xlfn.CONCAT('Scorpions Primers'!D75,'Scorpions Primers'!G75)),
SUBSTITUTE(SUBSTITUTE(SUBSTITUTE(SUBSTITUTE(SUBSTITUTE(SUBSTITUTE(SUBSTITUTE(SUBSTITUTE(SUBSTITUTE(SUBSTITUTE(SUBSTITUTE(SUBSTITUTE(SUBSTITUTE(SUBSTITUTE(SUBSTITUTE(SUBSTITUTE(SUBSTITUTE(_xlpm.seq,
$X$3,"#"),
$X$4,"#"),
$X$5,"#"),
$X$6,"#"),
$X$7,"#"),
$X$8,"#"),
$X$9,"#"),
$X$10,"#"),
$X$11,"#"),
$X$12,"#"),
$X$13,"#"),
$X$14,"#"),
$X$15,"#"),
$X$16,"#"),
$X$17,"#"),
$X$18,""),
$X$19,))</f>
        <v/>
      </c>
    </row>
    <row r="77" spans="1:6">
      <c r="A77" s="262" t="str">
        <f>_xlfn.TEXTJOIN("__",TRUE,IFERROR(LEFT('Probes and Primers'!$A76,SEARCH(" Probes",'Probes and Primers'!$A76)-1),'Probes and Primers'!$A76),SUBSTITUTE(SUBSTITUTE(SUBSTITUTE(SUBSTITUTE('Probes and Primers'!$D76&amp;"_"&amp;'Probes and Primers'!$F76&amp;"_"&amp;IF('Probes and Primers'!$A76="Primers",LEFT('Probes and Primers'!$G76,3),LEFT('Probes and Primers'!$G76,1)),"-","")," ",""),"(",""),")",""))</f>
        <v>__</v>
      </c>
      <c r="B77" s="261">
        <f t="shared" si="2"/>
        <v>0</v>
      </c>
      <c r="C77" s="263" t="str">
        <f>SUBSTITUTE(SUBSTITUTE(SUBSTITUTE(SUBSTITUTE(SUBSTITUTE(SUBSTITUTE(SUBSTITUTE(SUBSTITUTE(SUBSTITUTE(SUBSTITUTE(SUBSTITUTE(SUBSTITUTE(SUBSTITUTE(SUBSTITUTE(SUBSTITUTE(SUBSTITUTE(SUBSTITUTE(SUBSTITUTE(SUBSTITUTE(SUBSTITUTE(SUBSTITUTE(SUBSTITUTE(SUBSTITUTE(LOWER('Probes and Primers'!E76),
$W$3,"#"),
$W$4,"#"),
$W$5,"#"),
$W$6,"#"),
$W$7,"#"),
$W$8,"#"),
$W$9,"#"),
$W$10,"#"),
$W$11,"#"),
$W$12,"#"),
$W$13,"#"),
$W$14,"#"),
$W$15,"#"),
$W$16,"#"),
$W$17,"#"),
$W$18,"#"),
$W$19,"#"),
$W$20,"#"),
$W$21,"#"),
$W$22,"#"),
$W$23,"#"),
$W$24,""),
$W$25,"")</f>
        <v/>
      </c>
      <c r="D77" s="262" t="str">
        <f>_xlfn.CONCAT("Scorpion_",SUBSTITUTE(SUBSTITUTE(SUBSTITUTE(SUBSTITUTE('Scorpions Primers'!$C76&amp;"_"&amp;'Scorpions Primers'!$E76,"-","")," ",""),"(",""),")",""))</f>
        <v>Scorpion__</v>
      </c>
      <c r="E77" s="261">
        <f t="shared" si="3"/>
        <v>2</v>
      </c>
      <c r="F77" s="263" t="str">
        <f>_xlfn.LET(_xlpm.seq, LOWER(_xlfn.CONCAT('Scorpions Primers'!D76,'Scorpions Primers'!G76)),
SUBSTITUTE(SUBSTITUTE(SUBSTITUTE(SUBSTITUTE(SUBSTITUTE(SUBSTITUTE(SUBSTITUTE(SUBSTITUTE(SUBSTITUTE(SUBSTITUTE(SUBSTITUTE(SUBSTITUTE(SUBSTITUTE(SUBSTITUTE(SUBSTITUTE(SUBSTITUTE(SUBSTITUTE(_xlpm.seq,
$X$3,"#"),
$X$4,"#"),
$X$5,"#"),
$X$6,"#"),
$X$7,"#"),
$X$8,"#"),
$X$9,"#"),
$X$10,"#"),
$X$11,"#"),
$X$12,"#"),
$X$13,"#"),
$X$14,"#"),
$X$15,"#"),
$X$16,"#"),
$X$17,"#"),
$X$18,""),
$X$19,))</f>
        <v/>
      </c>
    </row>
    <row r="78" spans="1:6">
      <c r="A78" s="262" t="str">
        <f>_xlfn.TEXTJOIN("__",TRUE,IFERROR(LEFT('Probes and Primers'!$A77,SEARCH(" Probes",'Probes and Primers'!$A77)-1),'Probes and Primers'!$A77),SUBSTITUTE(SUBSTITUTE(SUBSTITUTE(SUBSTITUTE('Probes and Primers'!$D77&amp;"_"&amp;'Probes and Primers'!$F77&amp;"_"&amp;IF('Probes and Primers'!$A77="Primers",LEFT('Probes and Primers'!$G77,3),LEFT('Probes and Primers'!$G77,1)),"-","")," ",""),"(",""),")",""))</f>
        <v>__</v>
      </c>
      <c r="B78" s="261">
        <f t="shared" si="2"/>
        <v>0</v>
      </c>
      <c r="C78" s="263" t="str">
        <f>SUBSTITUTE(SUBSTITUTE(SUBSTITUTE(SUBSTITUTE(SUBSTITUTE(SUBSTITUTE(SUBSTITUTE(SUBSTITUTE(SUBSTITUTE(SUBSTITUTE(SUBSTITUTE(SUBSTITUTE(SUBSTITUTE(SUBSTITUTE(SUBSTITUTE(SUBSTITUTE(SUBSTITUTE(SUBSTITUTE(SUBSTITUTE(SUBSTITUTE(SUBSTITUTE(SUBSTITUTE(SUBSTITUTE(LOWER('Probes and Primers'!E77),
$W$3,"#"),
$W$4,"#"),
$W$5,"#"),
$W$6,"#"),
$W$7,"#"),
$W$8,"#"),
$W$9,"#"),
$W$10,"#"),
$W$11,"#"),
$W$12,"#"),
$W$13,"#"),
$W$14,"#"),
$W$15,"#"),
$W$16,"#"),
$W$17,"#"),
$W$18,"#"),
$W$19,"#"),
$W$20,"#"),
$W$21,"#"),
$W$22,"#"),
$W$23,"#"),
$W$24,""),
$W$25,"")</f>
        <v/>
      </c>
      <c r="D78" s="262" t="str">
        <f>_xlfn.CONCAT("Scorpion_",SUBSTITUTE(SUBSTITUTE(SUBSTITUTE(SUBSTITUTE('Scorpions Primers'!$C77&amp;"_"&amp;'Scorpions Primers'!$E77,"-","")," ",""),"(",""),")",""))</f>
        <v>Scorpion__</v>
      </c>
      <c r="E78" s="261">
        <f t="shared" si="3"/>
        <v>2</v>
      </c>
      <c r="F78" s="263" t="str">
        <f>_xlfn.LET(_xlpm.seq, LOWER(_xlfn.CONCAT('Scorpions Primers'!D77,'Scorpions Primers'!G77)),
SUBSTITUTE(SUBSTITUTE(SUBSTITUTE(SUBSTITUTE(SUBSTITUTE(SUBSTITUTE(SUBSTITUTE(SUBSTITUTE(SUBSTITUTE(SUBSTITUTE(SUBSTITUTE(SUBSTITUTE(SUBSTITUTE(SUBSTITUTE(SUBSTITUTE(SUBSTITUTE(SUBSTITUTE(_xlpm.seq,
$X$3,"#"),
$X$4,"#"),
$X$5,"#"),
$X$6,"#"),
$X$7,"#"),
$X$8,"#"),
$X$9,"#"),
$X$10,"#"),
$X$11,"#"),
$X$12,"#"),
$X$13,"#"),
$X$14,"#"),
$X$15,"#"),
$X$16,"#"),
$X$17,"#"),
$X$18,""),
$X$19,))</f>
        <v/>
      </c>
    </row>
    <row r="79" spans="1:6">
      <c r="A79" s="262" t="str">
        <f>_xlfn.TEXTJOIN("__",TRUE,IFERROR(LEFT('Probes and Primers'!$A78,SEARCH(" Probes",'Probes and Primers'!$A78)-1),'Probes and Primers'!$A78),SUBSTITUTE(SUBSTITUTE(SUBSTITUTE(SUBSTITUTE('Probes and Primers'!$D78&amp;"_"&amp;'Probes and Primers'!$F78&amp;"_"&amp;IF('Probes and Primers'!$A78="Primers",LEFT('Probes and Primers'!$G78,3),LEFT('Probes and Primers'!$G78,1)),"-","")," ",""),"(",""),")",""))</f>
        <v>__</v>
      </c>
      <c r="B79" s="261">
        <f t="shared" si="2"/>
        <v>0</v>
      </c>
      <c r="C79" s="263" t="str">
        <f>SUBSTITUTE(SUBSTITUTE(SUBSTITUTE(SUBSTITUTE(SUBSTITUTE(SUBSTITUTE(SUBSTITUTE(SUBSTITUTE(SUBSTITUTE(SUBSTITUTE(SUBSTITUTE(SUBSTITUTE(SUBSTITUTE(SUBSTITUTE(SUBSTITUTE(SUBSTITUTE(SUBSTITUTE(SUBSTITUTE(SUBSTITUTE(SUBSTITUTE(SUBSTITUTE(SUBSTITUTE(SUBSTITUTE(LOWER('Probes and Primers'!E78),
$W$3,"#"),
$W$4,"#"),
$W$5,"#"),
$W$6,"#"),
$W$7,"#"),
$W$8,"#"),
$W$9,"#"),
$W$10,"#"),
$W$11,"#"),
$W$12,"#"),
$W$13,"#"),
$W$14,"#"),
$W$15,"#"),
$W$16,"#"),
$W$17,"#"),
$W$18,"#"),
$W$19,"#"),
$W$20,"#"),
$W$21,"#"),
$W$22,"#"),
$W$23,"#"),
$W$24,""),
$W$25,"")</f>
        <v/>
      </c>
      <c r="D79" s="262" t="str">
        <f>_xlfn.CONCAT("Scorpion_",SUBSTITUTE(SUBSTITUTE(SUBSTITUTE(SUBSTITUTE('Scorpions Primers'!$C78&amp;"_"&amp;'Scorpions Primers'!$E78,"-","")," ",""),"(",""),")",""))</f>
        <v>Scorpion__</v>
      </c>
      <c r="E79" s="261">
        <f t="shared" si="3"/>
        <v>2</v>
      </c>
      <c r="F79" s="263" t="str">
        <f>_xlfn.LET(_xlpm.seq, LOWER(_xlfn.CONCAT('Scorpions Primers'!D78,'Scorpions Primers'!G78)),
SUBSTITUTE(SUBSTITUTE(SUBSTITUTE(SUBSTITUTE(SUBSTITUTE(SUBSTITUTE(SUBSTITUTE(SUBSTITUTE(SUBSTITUTE(SUBSTITUTE(SUBSTITUTE(SUBSTITUTE(SUBSTITUTE(SUBSTITUTE(SUBSTITUTE(SUBSTITUTE(SUBSTITUTE(_xlpm.seq,
$X$3,"#"),
$X$4,"#"),
$X$5,"#"),
$X$6,"#"),
$X$7,"#"),
$X$8,"#"),
$X$9,"#"),
$X$10,"#"),
$X$11,"#"),
$X$12,"#"),
$X$13,"#"),
$X$14,"#"),
$X$15,"#"),
$X$16,"#"),
$X$17,"#"),
$X$18,""),
$X$19,))</f>
        <v/>
      </c>
    </row>
    <row r="80" spans="1:6">
      <c r="A80" s="262" t="str">
        <f>_xlfn.TEXTJOIN("__",TRUE,IFERROR(LEFT('Probes and Primers'!$A79,SEARCH(" Probes",'Probes and Primers'!$A79)-1),'Probes and Primers'!$A79),SUBSTITUTE(SUBSTITUTE(SUBSTITUTE(SUBSTITUTE('Probes and Primers'!$D79&amp;"_"&amp;'Probes and Primers'!$F79&amp;"_"&amp;IF('Probes and Primers'!$A79="Primers",LEFT('Probes and Primers'!$G79,3),LEFT('Probes and Primers'!$G79,1)),"-","")," ",""),"(",""),")",""))</f>
        <v>__</v>
      </c>
      <c r="B80" s="261">
        <f t="shared" si="2"/>
        <v>0</v>
      </c>
      <c r="C80" s="263" t="str">
        <f>SUBSTITUTE(SUBSTITUTE(SUBSTITUTE(SUBSTITUTE(SUBSTITUTE(SUBSTITUTE(SUBSTITUTE(SUBSTITUTE(SUBSTITUTE(SUBSTITUTE(SUBSTITUTE(SUBSTITUTE(SUBSTITUTE(SUBSTITUTE(SUBSTITUTE(SUBSTITUTE(SUBSTITUTE(SUBSTITUTE(SUBSTITUTE(SUBSTITUTE(SUBSTITUTE(SUBSTITUTE(SUBSTITUTE(LOWER('Probes and Primers'!E79),
$W$3,"#"),
$W$4,"#"),
$W$5,"#"),
$W$6,"#"),
$W$7,"#"),
$W$8,"#"),
$W$9,"#"),
$W$10,"#"),
$W$11,"#"),
$W$12,"#"),
$W$13,"#"),
$W$14,"#"),
$W$15,"#"),
$W$16,"#"),
$W$17,"#"),
$W$18,"#"),
$W$19,"#"),
$W$20,"#"),
$W$21,"#"),
$W$22,"#"),
$W$23,"#"),
$W$24,""),
$W$25,"")</f>
        <v/>
      </c>
      <c r="D80" s="262" t="str">
        <f>_xlfn.CONCAT("Scorpion_",SUBSTITUTE(SUBSTITUTE(SUBSTITUTE(SUBSTITUTE('Scorpions Primers'!$C79&amp;"_"&amp;'Scorpions Primers'!$E79,"-","")," ",""),"(",""),")",""))</f>
        <v>Scorpion__</v>
      </c>
      <c r="E80" s="261">
        <f t="shared" si="3"/>
        <v>2</v>
      </c>
      <c r="F80" s="263" t="str">
        <f>_xlfn.LET(_xlpm.seq, LOWER(_xlfn.CONCAT('Scorpions Primers'!D79,'Scorpions Primers'!G79)),
SUBSTITUTE(SUBSTITUTE(SUBSTITUTE(SUBSTITUTE(SUBSTITUTE(SUBSTITUTE(SUBSTITUTE(SUBSTITUTE(SUBSTITUTE(SUBSTITUTE(SUBSTITUTE(SUBSTITUTE(SUBSTITUTE(SUBSTITUTE(SUBSTITUTE(SUBSTITUTE(SUBSTITUTE(_xlpm.seq,
$X$3,"#"),
$X$4,"#"),
$X$5,"#"),
$X$6,"#"),
$X$7,"#"),
$X$8,"#"),
$X$9,"#"),
$X$10,"#"),
$X$11,"#"),
$X$12,"#"),
$X$13,"#"),
$X$14,"#"),
$X$15,"#"),
$X$16,"#"),
$X$17,"#"),
$X$18,""),
$X$19,))</f>
        <v/>
      </c>
    </row>
    <row r="81" spans="1:6">
      <c r="A81" s="262" t="str">
        <f>_xlfn.TEXTJOIN("__",TRUE,IFERROR(LEFT('Probes and Primers'!$A80,SEARCH(" Probes",'Probes and Primers'!$A80)-1),'Probes and Primers'!$A80),SUBSTITUTE(SUBSTITUTE(SUBSTITUTE(SUBSTITUTE('Probes and Primers'!$D80&amp;"_"&amp;'Probes and Primers'!$F80&amp;"_"&amp;IF('Probes and Primers'!$A80="Primers",LEFT('Probes and Primers'!$G80,3),LEFT('Probes and Primers'!$G80,1)),"-","")," ",""),"(",""),")",""))</f>
        <v>__</v>
      </c>
      <c r="B81" s="261">
        <f t="shared" si="2"/>
        <v>0</v>
      </c>
      <c r="C81" s="263" t="str">
        <f>SUBSTITUTE(SUBSTITUTE(SUBSTITUTE(SUBSTITUTE(SUBSTITUTE(SUBSTITUTE(SUBSTITUTE(SUBSTITUTE(SUBSTITUTE(SUBSTITUTE(SUBSTITUTE(SUBSTITUTE(SUBSTITUTE(SUBSTITUTE(SUBSTITUTE(SUBSTITUTE(SUBSTITUTE(SUBSTITUTE(SUBSTITUTE(SUBSTITUTE(SUBSTITUTE(SUBSTITUTE(SUBSTITUTE(LOWER('Probes and Primers'!E80),
$W$3,"#"),
$W$4,"#"),
$W$5,"#"),
$W$6,"#"),
$W$7,"#"),
$W$8,"#"),
$W$9,"#"),
$W$10,"#"),
$W$11,"#"),
$W$12,"#"),
$W$13,"#"),
$W$14,"#"),
$W$15,"#"),
$W$16,"#"),
$W$17,"#"),
$W$18,"#"),
$W$19,"#"),
$W$20,"#"),
$W$21,"#"),
$W$22,"#"),
$W$23,"#"),
$W$24,""),
$W$25,"")</f>
        <v/>
      </c>
      <c r="D81" s="262" t="str">
        <f>_xlfn.CONCAT("Scorpion_",SUBSTITUTE(SUBSTITUTE(SUBSTITUTE(SUBSTITUTE('Scorpions Primers'!$C80&amp;"_"&amp;'Scorpions Primers'!$E80,"-","")," ",""),"(",""),")",""))</f>
        <v>Scorpion__</v>
      </c>
      <c r="E81" s="261">
        <f t="shared" si="3"/>
        <v>2</v>
      </c>
      <c r="F81" s="263" t="str">
        <f>_xlfn.LET(_xlpm.seq, LOWER(_xlfn.CONCAT('Scorpions Primers'!D80,'Scorpions Primers'!G80)),
SUBSTITUTE(SUBSTITUTE(SUBSTITUTE(SUBSTITUTE(SUBSTITUTE(SUBSTITUTE(SUBSTITUTE(SUBSTITUTE(SUBSTITUTE(SUBSTITUTE(SUBSTITUTE(SUBSTITUTE(SUBSTITUTE(SUBSTITUTE(SUBSTITUTE(SUBSTITUTE(SUBSTITUTE(_xlpm.seq,
$X$3,"#"),
$X$4,"#"),
$X$5,"#"),
$X$6,"#"),
$X$7,"#"),
$X$8,"#"),
$X$9,"#"),
$X$10,"#"),
$X$11,"#"),
$X$12,"#"),
$X$13,"#"),
$X$14,"#"),
$X$15,"#"),
$X$16,"#"),
$X$17,"#"),
$X$18,""),
$X$19,))</f>
        <v/>
      </c>
    </row>
    <row r="82" spans="1:6">
      <c r="A82" s="262" t="str">
        <f>_xlfn.TEXTJOIN("__",TRUE,IFERROR(LEFT('Probes and Primers'!$A81,SEARCH(" Probes",'Probes and Primers'!$A81)-1),'Probes and Primers'!$A81),SUBSTITUTE(SUBSTITUTE(SUBSTITUTE(SUBSTITUTE('Probes and Primers'!$D81&amp;"_"&amp;'Probes and Primers'!$F81&amp;"_"&amp;IF('Probes and Primers'!$A81="Primers",LEFT('Probes and Primers'!$G81,3),LEFT('Probes and Primers'!$G81,1)),"-","")," ",""),"(",""),")",""))</f>
        <v>__</v>
      </c>
      <c r="B82" s="261">
        <f t="shared" si="2"/>
        <v>0</v>
      </c>
      <c r="C82" s="263" t="str">
        <f>SUBSTITUTE(SUBSTITUTE(SUBSTITUTE(SUBSTITUTE(SUBSTITUTE(SUBSTITUTE(SUBSTITUTE(SUBSTITUTE(SUBSTITUTE(SUBSTITUTE(SUBSTITUTE(SUBSTITUTE(SUBSTITUTE(SUBSTITUTE(SUBSTITUTE(SUBSTITUTE(SUBSTITUTE(SUBSTITUTE(SUBSTITUTE(SUBSTITUTE(SUBSTITUTE(SUBSTITUTE(SUBSTITUTE(LOWER('Probes and Primers'!E81),
$W$3,"#"),
$W$4,"#"),
$W$5,"#"),
$W$6,"#"),
$W$7,"#"),
$W$8,"#"),
$W$9,"#"),
$W$10,"#"),
$W$11,"#"),
$W$12,"#"),
$W$13,"#"),
$W$14,"#"),
$W$15,"#"),
$W$16,"#"),
$W$17,"#"),
$W$18,"#"),
$W$19,"#"),
$W$20,"#"),
$W$21,"#"),
$W$22,"#"),
$W$23,"#"),
$W$24,""),
$W$25,"")</f>
        <v/>
      </c>
      <c r="D82" s="262" t="str">
        <f>_xlfn.CONCAT("Scorpion_",SUBSTITUTE(SUBSTITUTE(SUBSTITUTE(SUBSTITUTE('Scorpions Primers'!$C81&amp;"_"&amp;'Scorpions Primers'!$E81,"-","")," ",""),"(",""),")",""))</f>
        <v>Scorpion__</v>
      </c>
      <c r="E82" s="261">
        <f t="shared" si="3"/>
        <v>2</v>
      </c>
      <c r="F82" s="263" t="str">
        <f>_xlfn.LET(_xlpm.seq, LOWER(_xlfn.CONCAT('Scorpions Primers'!D81,'Scorpions Primers'!G81)),
SUBSTITUTE(SUBSTITUTE(SUBSTITUTE(SUBSTITUTE(SUBSTITUTE(SUBSTITUTE(SUBSTITUTE(SUBSTITUTE(SUBSTITUTE(SUBSTITUTE(SUBSTITUTE(SUBSTITUTE(SUBSTITUTE(SUBSTITUTE(SUBSTITUTE(SUBSTITUTE(SUBSTITUTE(_xlpm.seq,
$X$3,"#"),
$X$4,"#"),
$X$5,"#"),
$X$6,"#"),
$X$7,"#"),
$X$8,"#"),
$X$9,"#"),
$X$10,"#"),
$X$11,"#"),
$X$12,"#"),
$X$13,"#"),
$X$14,"#"),
$X$15,"#"),
$X$16,"#"),
$X$17,"#"),
$X$18,""),
$X$19,))</f>
        <v/>
      </c>
    </row>
    <row r="83" spans="1:6">
      <c r="A83" s="262" t="str">
        <f>_xlfn.TEXTJOIN("__",TRUE,IFERROR(LEFT('Probes and Primers'!$A82,SEARCH(" Probes",'Probes and Primers'!$A82)-1),'Probes and Primers'!$A82),SUBSTITUTE(SUBSTITUTE(SUBSTITUTE(SUBSTITUTE('Probes and Primers'!$D82&amp;"_"&amp;'Probes and Primers'!$F82&amp;"_"&amp;IF('Probes and Primers'!$A82="Primers",LEFT('Probes and Primers'!$G82,3),LEFT('Probes and Primers'!$G82,1)),"-","")," ",""),"(",""),")",""))</f>
        <v>__</v>
      </c>
      <c r="B83" s="261">
        <f t="shared" si="2"/>
        <v>0</v>
      </c>
      <c r="C83" s="263" t="str">
        <f>SUBSTITUTE(SUBSTITUTE(SUBSTITUTE(SUBSTITUTE(SUBSTITUTE(SUBSTITUTE(SUBSTITUTE(SUBSTITUTE(SUBSTITUTE(SUBSTITUTE(SUBSTITUTE(SUBSTITUTE(SUBSTITUTE(SUBSTITUTE(SUBSTITUTE(SUBSTITUTE(SUBSTITUTE(SUBSTITUTE(SUBSTITUTE(SUBSTITUTE(SUBSTITUTE(SUBSTITUTE(SUBSTITUTE(LOWER('Probes and Primers'!E82),
$W$3,"#"),
$W$4,"#"),
$W$5,"#"),
$W$6,"#"),
$W$7,"#"),
$W$8,"#"),
$W$9,"#"),
$W$10,"#"),
$W$11,"#"),
$W$12,"#"),
$W$13,"#"),
$W$14,"#"),
$W$15,"#"),
$W$16,"#"),
$W$17,"#"),
$W$18,"#"),
$W$19,"#"),
$W$20,"#"),
$W$21,"#"),
$W$22,"#"),
$W$23,"#"),
$W$24,""),
$W$25,"")</f>
        <v/>
      </c>
      <c r="D83" s="262" t="str">
        <f>_xlfn.CONCAT("Scorpion_",SUBSTITUTE(SUBSTITUTE(SUBSTITUTE(SUBSTITUTE('Scorpions Primers'!$C82&amp;"_"&amp;'Scorpions Primers'!$E82,"-","")," ",""),"(",""),")",""))</f>
        <v>Scorpion__</v>
      </c>
      <c r="E83" s="261">
        <f t="shared" si="3"/>
        <v>2</v>
      </c>
      <c r="F83" s="263" t="str">
        <f>_xlfn.LET(_xlpm.seq, LOWER(_xlfn.CONCAT('Scorpions Primers'!D82,'Scorpions Primers'!G82)),
SUBSTITUTE(SUBSTITUTE(SUBSTITUTE(SUBSTITUTE(SUBSTITUTE(SUBSTITUTE(SUBSTITUTE(SUBSTITUTE(SUBSTITUTE(SUBSTITUTE(SUBSTITUTE(SUBSTITUTE(SUBSTITUTE(SUBSTITUTE(SUBSTITUTE(SUBSTITUTE(SUBSTITUTE(_xlpm.seq,
$X$3,"#"),
$X$4,"#"),
$X$5,"#"),
$X$6,"#"),
$X$7,"#"),
$X$8,"#"),
$X$9,"#"),
$X$10,"#"),
$X$11,"#"),
$X$12,"#"),
$X$13,"#"),
$X$14,"#"),
$X$15,"#"),
$X$16,"#"),
$X$17,"#"),
$X$18,""),
$X$19,))</f>
        <v/>
      </c>
    </row>
    <row r="84" spans="1:6">
      <c r="A84" s="262" t="str">
        <f>_xlfn.TEXTJOIN("__",TRUE,IFERROR(LEFT('Probes and Primers'!$A83,SEARCH(" Probes",'Probes and Primers'!$A83)-1),'Probes and Primers'!$A83),SUBSTITUTE(SUBSTITUTE(SUBSTITUTE(SUBSTITUTE('Probes and Primers'!$D83&amp;"_"&amp;'Probes and Primers'!$F83&amp;"_"&amp;IF('Probes and Primers'!$A83="Primers",LEFT('Probes and Primers'!$G83,3),LEFT('Probes and Primers'!$G83,1)),"-","")," ",""),"(",""),")",""))</f>
        <v>__</v>
      </c>
      <c r="B84" s="261">
        <f t="shared" si="2"/>
        <v>0</v>
      </c>
      <c r="C84" s="263" t="str">
        <f>SUBSTITUTE(SUBSTITUTE(SUBSTITUTE(SUBSTITUTE(SUBSTITUTE(SUBSTITUTE(SUBSTITUTE(SUBSTITUTE(SUBSTITUTE(SUBSTITUTE(SUBSTITUTE(SUBSTITUTE(SUBSTITUTE(SUBSTITUTE(SUBSTITUTE(SUBSTITUTE(SUBSTITUTE(SUBSTITUTE(SUBSTITUTE(SUBSTITUTE(SUBSTITUTE(SUBSTITUTE(SUBSTITUTE(LOWER('Probes and Primers'!E83),
$W$3,"#"),
$W$4,"#"),
$W$5,"#"),
$W$6,"#"),
$W$7,"#"),
$W$8,"#"),
$W$9,"#"),
$W$10,"#"),
$W$11,"#"),
$W$12,"#"),
$W$13,"#"),
$W$14,"#"),
$W$15,"#"),
$W$16,"#"),
$W$17,"#"),
$W$18,"#"),
$W$19,"#"),
$W$20,"#"),
$W$21,"#"),
$W$22,"#"),
$W$23,"#"),
$W$24,""),
$W$25,"")</f>
        <v/>
      </c>
      <c r="D84" s="262" t="str">
        <f>_xlfn.CONCAT("Scorpion_",SUBSTITUTE(SUBSTITUTE(SUBSTITUTE(SUBSTITUTE('Scorpions Primers'!$C83&amp;"_"&amp;'Scorpions Primers'!$E83,"-","")," ",""),"(",""),")",""))</f>
        <v>Scorpion__</v>
      </c>
      <c r="E84" s="261">
        <f t="shared" si="3"/>
        <v>2</v>
      </c>
      <c r="F84" s="263" t="str">
        <f>_xlfn.LET(_xlpm.seq, LOWER(_xlfn.CONCAT('Scorpions Primers'!D83,'Scorpions Primers'!G83)),
SUBSTITUTE(SUBSTITUTE(SUBSTITUTE(SUBSTITUTE(SUBSTITUTE(SUBSTITUTE(SUBSTITUTE(SUBSTITUTE(SUBSTITUTE(SUBSTITUTE(SUBSTITUTE(SUBSTITUTE(SUBSTITUTE(SUBSTITUTE(SUBSTITUTE(SUBSTITUTE(SUBSTITUTE(_xlpm.seq,
$X$3,"#"),
$X$4,"#"),
$X$5,"#"),
$X$6,"#"),
$X$7,"#"),
$X$8,"#"),
$X$9,"#"),
$X$10,"#"),
$X$11,"#"),
$X$12,"#"),
$X$13,"#"),
$X$14,"#"),
$X$15,"#"),
$X$16,"#"),
$X$17,"#"),
$X$18,""),
$X$19,))</f>
        <v/>
      </c>
    </row>
    <row r="85" spans="1:6">
      <c r="A85" s="262" t="str">
        <f>_xlfn.TEXTJOIN("__",TRUE,IFERROR(LEFT('Probes and Primers'!$A84,SEARCH(" Probes",'Probes and Primers'!$A84)-1),'Probes and Primers'!$A84),SUBSTITUTE(SUBSTITUTE(SUBSTITUTE(SUBSTITUTE('Probes and Primers'!$D84&amp;"_"&amp;'Probes and Primers'!$F84&amp;"_"&amp;IF('Probes and Primers'!$A84="Primers",LEFT('Probes and Primers'!$G84,3),LEFT('Probes and Primers'!$G84,1)),"-","")," ",""),"(",""),")",""))</f>
        <v>__</v>
      </c>
      <c r="B85" s="261">
        <f t="shared" si="2"/>
        <v>0</v>
      </c>
      <c r="C85" s="263" t="str">
        <f>SUBSTITUTE(SUBSTITUTE(SUBSTITUTE(SUBSTITUTE(SUBSTITUTE(SUBSTITUTE(SUBSTITUTE(SUBSTITUTE(SUBSTITUTE(SUBSTITUTE(SUBSTITUTE(SUBSTITUTE(SUBSTITUTE(SUBSTITUTE(SUBSTITUTE(SUBSTITUTE(SUBSTITUTE(SUBSTITUTE(SUBSTITUTE(SUBSTITUTE(SUBSTITUTE(SUBSTITUTE(SUBSTITUTE(LOWER('Probes and Primers'!E84),
$W$3,"#"),
$W$4,"#"),
$W$5,"#"),
$W$6,"#"),
$W$7,"#"),
$W$8,"#"),
$W$9,"#"),
$W$10,"#"),
$W$11,"#"),
$W$12,"#"),
$W$13,"#"),
$W$14,"#"),
$W$15,"#"),
$W$16,"#"),
$W$17,"#"),
$W$18,"#"),
$W$19,"#"),
$W$20,"#"),
$W$21,"#"),
$W$22,"#"),
$W$23,"#"),
$W$24,""),
$W$25,"")</f>
        <v/>
      </c>
      <c r="D85" s="262" t="str">
        <f>_xlfn.CONCAT("Scorpion_",SUBSTITUTE(SUBSTITUTE(SUBSTITUTE(SUBSTITUTE('Scorpions Primers'!$C84&amp;"_"&amp;'Scorpions Primers'!$E84,"-","")," ",""),"(",""),")",""))</f>
        <v>Scorpion__</v>
      </c>
      <c r="E85" s="261">
        <f t="shared" si="3"/>
        <v>2</v>
      </c>
      <c r="F85" s="263" t="str">
        <f>_xlfn.LET(_xlpm.seq, LOWER(_xlfn.CONCAT('Scorpions Primers'!D84,'Scorpions Primers'!G84)),
SUBSTITUTE(SUBSTITUTE(SUBSTITUTE(SUBSTITUTE(SUBSTITUTE(SUBSTITUTE(SUBSTITUTE(SUBSTITUTE(SUBSTITUTE(SUBSTITUTE(SUBSTITUTE(SUBSTITUTE(SUBSTITUTE(SUBSTITUTE(SUBSTITUTE(SUBSTITUTE(SUBSTITUTE(_xlpm.seq,
$X$3,"#"),
$X$4,"#"),
$X$5,"#"),
$X$6,"#"),
$X$7,"#"),
$X$8,"#"),
$X$9,"#"),
$X$10,"#"),
$X$11,"#"),
$X$12,"#"),
$X$13,"#"),
$X$14,"#"),
$X$15,"#"),
$X$16,"#"),
$X$17,"#"),
$X$18,""),
$X$19,))</f>
        <v/>
      </c>
    </row>
    <row r="86" spans="1:6">
      <c r="A86" s="262" t="str">
        <f>_xlfn.TEXTJOIN("__",TRUE,IFERROR(LEFT('Probes and Primers'!$A85,SEARCH(" Probes",'Probes and Primers'!$A85)-1),'Probes and Primers'!$A85),SUBSTITUTE(SUBSTITUTE(SUBSTITUTE(SUBSTITUTE('Probes and Primers'!$D85&amp;"_"&amp;'Probes and Primers'!$F85&amp;"_"&amp;IF('Probes and Primers'!$A85="Primers",LEFT('Probes and Primers'!$G85,3),LEFT('Probes and Primers'!$G85,1)),"-","")," ",""),"(",""),")",""))</f>
        <v>__</v>
      </c>
      <c r="B86" s="261">
        <f t="shared" si="2"/>
        <v>0</v>
      </c>
      <c r="C86" s="263" t="str">
        <f>SUBSTITUTE(SUBSTITUTE(SUBSTITUTE(SUBSTITUTE(SUBSTITUTE(SUBSTITUTE(SUBSTITUTE(SUBSTITUTE(SUBSTITUTE(SUBSTITUTE(SUBSTITUTE(SUBSTITUTE(SUBSTITUTE(SUBSTITUTE(SUBSTITUTE(SUBSTITUTE(SUBSTITUTE(SUBSTITUTE(SUBSTITUTE(SUBSTITUTE(SUBSTITUTE(SUBSTITUTE(SUBSTITUTE(LOWER('Probes and Primers'!E85),
$W$3,"#"),
$W$4,"#"),
$W$5,"#"),
$W$6,"#"),
$W$7,"#"),
$W$8,"#"),
$W$9,"#"),
$W$10,"#"),
$W$11,"#"),
$W$12,"#"),
$W$13,"#"),
$W$14,"#"),
$W$15,"#"),
$W$16,"#"),
$W$17,"#"),
$W$18,"#"),
$W$19,"#"),
$W$20,"#"),
$W$21,"#"),
$W$22,"#"),
$W$23,"#"),
$W$24,""),
$W$25,"")</f>
        <v/>
      </c>
      <c r="D86" s="262" t="str">
        <f>_xlfn.CONCAT("Scorpion_",SUBSTITUTE(SUBSTITUTE(SUBSTITUTE(SUBSTITUTE('Scorpions Primers'!$C85&amp;"_"&amp;'Scorpions Primers'!$E85,"-","")," ",""),"(",""),")",""))</f>
        <v>Scorpion__</v>
      </c>
      <c r="E86" s="261">
        <f t="shared" si="3"/>
        <v>2</v>
      </c>
      <c r="F86" s="263" t="str">
        <f>_xlfn.LET(_xlpm.seq, LOWER(_xlfn.CONCAT('Scorpions Primers'!D85,'Scorpions Primers'!G85)),
SUBSTITUTE(SUBSTITUTE(SUBSTITUTE(SUBSTITUTE(SUBSTITUTE(SUBSTITUTE(SUBSTITUTE(SUBSTITUTE(SUBSTITUTE(SUBSTITUTE(SUBSTITUTE(SUBSTITUTE(SUBSTITUTE(SUBSTITUTE(SUBSTITUTE(SUBSTITUTE(SUBSTITUTE(_xlpm.seq,
$X$3,"#"),
$X$4,"#"),
$X$5,"#"),
$X$6,"#"),
$X$7,"#"),
$X$8,"#"),
$X$9,"#"),
$X$10,"#"),
$X$11,"#"),
$X$12,"#"),
$X$13,"#"),
$X$14,"#"),
$X$15,"#"),
$X$16,"#"),
$X$17,"#"),
$X$18,""),
$X$19,))</f>
        <v/>
      </c>
    </row>
    <row r="87" spans="1:6">
      <c r="A87" s="262" t="str">
        <f>_xlfn.TEXTJOIN("__",TRUE,IFERROR(LEFT('Probes and Primers'!$A86,SEARCH(" Probes",'Probes and Primers'!$A86)-1),'Probes and Primers'!$A86),SUBSTITUTE(SUBSTITUTE(SUBSTITUTE(SUBSTITUTE('Probes and Primers'!$D86&amp;"_"&amp;'Probes and Primers'!$F86&amp;"_"&amp;IF('Probes and Primers'!$A86="Primers",LEFT('Probes and Primers'!$G86,3),LEFT('Probes and Primers'!$G86,1)),"-","")," ",""),"(",""),")",""))</f>
        <v>__</v>
      </c>
      <c r="B87" s="261">
        <f t="shared" si="2"/>
        <v>0</v>
      </c>
      <c r="C87" s="263" t="str">
        <f>SUBSTITUTE(SUBSTITUTE(SUBSTITUTE(SUBSTITUTE(SUBSTITUTE(SUBSTITUTE(SUBSTITUTE(SUBSTITUTE(SUBSTITUTE(SUBSTITUTE(SUBSTITUTE(SUBSTITUTE(SUBSTITUTE(SUBSTITUTE(SUBSTITUTE(SUBSTITUTE(SUBSTITUTE(SUBSTITUTE(SUBSTITUTE(SUBSTITUTE(SUBSTITUTE(SUBSTITUTE(SUBSTITUTE(LOWER('Probes and Primers'!E86),
$W$3,"#"),
$W$4,"#"),
$W$5,"#"),
$W$6,"#"),
$W$7,"#"),
$W$8,"#"),
$W$9,"#"),
$W$10,"#"),
$W$11,"#"),
$W$12,"#"),
$W$13,"#"),
$W$14,"#"),
$W$15,"#"),
$W$16,"#"),
$W$17,"#"),
$W$18,"#"),
$W$19,"#"),
$W$20,"#"),
$W$21,"#"),
$W$22,"#"),
$W$23,"#"),
$W$24,""),
$W$25,"")</f>
        <v/>
      </c>
      <c r="D87" s="262" t="str">
        <f>_xlfn.CONCAT("Scorpion_",SUBSTITUTE(SUBSTITUTE(SUBSTITUTE(SUBSTITUTE('Scorpions Primers'!$C86&amp;"_"&amp;'Scorpions Primers'!$E86,"-","")," ",""),"(",""),")",""))</f>
        <v>Scorpion__</v>
      </c>
      <c r="E87" s="261">
        <f t="shared" si="3"/>
        <v>2</v>
      </c>
      <c r="F87" s="263" t="str">
        <f>_xlfn.LET(_xlpm.seq, LOWER(_xlfn.CONCAT('Scorpions Primers'!D86,'Scorpions Primers'!G86)),
SUBSTITUTE(SUBSTITUTE(SUBSTITUTE(SUBSTITUTE(SUBSTITUTE(SUBSTITUTE(SUBSTITUTE(SUBSTITUTE(SUBSTITUTE(SUBSTITUTE(SUBSTITUTE(SUBSTITUTE(SUBSTITUTE(SUBSTITUTE(SUBSTITUTE(SUBSTITUTE(SUBSTITUTE(_xlpm.seq,
$X$3,"#"),
$X$4,"#"),
$X$5,"#"),
$X$6,"#"),
$X$7,"#"),
$X$8,"#"),
$X$9,"#"),
$X$10,"#"),
$X$11,"#"),
$X$12,"#"),
$X$13,"#"),
$X$14,"#"),
$X$15,"#"),
$X$16,"#"),
$X$17,"#"),
$X$18,""),
$X$19,))</f>
        <v/>
      </c>
    </row>
    <row r="88" spans="1:6">
      <c r="A88" s="262" t="str">
        <f>_xlfn.TEXTJOIN("__",TRUE,IFERROR(LEFT('Probes and Primers'!$A87,SEARCH(" Probes",'Probes and Primers'!$A87)-1),'Probes and Primers'!$A87),SUBSTITUTE(SUBSTITUTE(SUBSTITUTE(SUBSTITUTE('Probes and Primers'!$D87&amp;"_"&amp;'Probes and Primers'!$F87&amp;"_"&amp;IF('Probes and Primers'!$A87="Primers",LEFT('Probes and Primers'!$G87,3),LEFT('Probes and Primers'!$G87,1)),"-","")," ",""),"(",""),")",""))</f>
        <v>__</v>
      </c>
      <c r="B88" s="261">
        <f t="shared" si="2"/>
        <v>0</v>
      </c>
      <c r="C88" s="263" t="str">
        <f>SUBSTITUTE(SUBSTITUTE(SUBSTITUTE(SUBSTITUTE(SUBSTITUTE(SUBSTITUTE(SUBSTITUTE(SUBSTITUTE(SUBSTITUTE(SUBSTITUTE(SUBSTITUTE(SUBSTITUTE(SUBSTITUTE(SUBSTITUTE(SUBSTITUTE(SUBSTITUTE(SUBSTITUTE(SUBSTITUTE(SUBSTITUTE(SUBSTITUTE(SUBSTITUTE(SUBSTITUTE(SUBSTITUTE(LOWER('Probes and Primers'!E87),
$W$3,"#"),
$W$4,"#"),
$W$5,"#"),
$W$6,"#"),
$W$7,"#"),
$W$8,"#"),
$W$9,"#"),
$W$10,"#"),
$W$11,"#"),
$W$12,"#"),
$W$13,"#"),
$W$14,"#"),
$W$15,"#"),
$W$16,"#"),
$W$17,"#"),
$W$18,"#"),
$W$19,"#"),
$W$20,"#"),
$W$21,"#"),
$W$22,"#"),
$W$23,"#"),
$W$24,""),
$W$25,"")</f>
        <v/>
      </c>
      <c r="D88" s="262" t="str">
        <f>_xlfn.CONCAT("Scorpion_",SUBSTITUTE(SUBSTITUTE(SUBSTITUTE(SUBSTITUTE('Scorpions Primers'!$C87&amp;"_"&amp;'Scorpions Primers'!$E87,"-","")," ",""),"(",""),")",""))</f>
        <v>Scorpion__</v>
      </c>
      <c r="E88" s="261">
        <f t="shared" si="3"/>
        <v>2</v>
      </c>
      <c r="F88" s="263" t="str">
        <f>_xlfn.LET(_xlpm.seq, LOWER(_xlfn.CONCAT('Scorpions Primers'!D87,'Scorpions Primers'!G87)),
SUBSTITUTE(SUBSTITUTE(SUBSTITUTE(SUBSTITUTE(SUBSTITUTE(SUBSTITUTE(SUBSTITUTE(SUBSTITUTE(SUBSTITUTE(SUBSTITUTE(SUBSTITUTE(SUBSTITUTE(SUBSTITUTE(SUBSTITUTE(SUBSTITUTE(SUBSTITUTE(SUBSTITUTE(_xlpm.seq,
$X$3,"#"),
$X$4,"#"),
$X$5,"#"),
$X$6,"#"),
$X$7,"#"),
$X$8,"#"),
$X$9,"#"),
$X$10,"#"),
$X$11,"#"),
$X$12,"#"),
$X$13,"#"),
$X$14,"#"),
$X$15,"#"),
$X$16,"#"),
$X$17,"#"),
$X$18,""),
$X$19,))</f>
        <v/>
      </c>
    </row>
    <row r="89" spans="1:6">
      <c r="A89" s="262" t="str">
        <f>_xlfn.TEXTJOIN("__",TRUE,IFERROR(LEFT('Probes and Primers'!$A88,SEARCH(" Probes",'Probes and Primers'!$A88)-1),'Probes and Primers'!$A88),SUBSTITUTE(SUBSTITUTE(SUBSTITUTE(SUBSTITUTE('Probes and Primers'!$D88&amp;"_"&amp;'Probes and Primers'!$F88&amp;"_"&amp;IF('Probes and Primers'!$A88="Primers",LEFT('Probes and Primers'!$G88,3),LEFT('Probes and Primers'!$G88,1)),"-","")," ",""),"(",""),")",""))</f>
        <v>__</v>
      </c>
      <c r="B89" s="261">
        <f t="shared" si="2"/>
        <v>0</v>
      </c>
      <c r="C89" s="263" t="str">
        <f>SUBSTITUTE(SUBSTITUTE(SUBSTITUTE(SUBSTITUTE(SUBSTITUTE(SUBSTITUTE(SUBSTITUTE(SUBSTITUTE(SUBSTITUTE(SUBSTITUTE(SUBSTITUTE(SUBSTITUTE(SUBSTITUTE(SUBSTITUTE(SUBSTITUTE(SUBSTITUTE(SUBSTITUTE(SUBSTITUTE(SUBSTITUTE(SUBSTITUTE(SUBSTITUTE(SUBSTITUTE(SUBSTITUTE(LOWER('Probes and Primers'!E88),
$W$3,"#"),
$W$4,"#"),
$W$5,"#"),
$W$6,"#"),
$W$7,"#"),
$W$8,"#"),
$W$9,"#"),
$W$10,"#"),
$W$11,"#"),
$W$12,"#"),
$W$13,"#"),
$W$14,"#"),
$W$15,"#"),
$W$16,"#"),
$W$17,"#"),
$W$18,"#"),
$W$19,"#"),
$W$20,"#"),
$W$21,"#"),
$W$22,"#"),
$W$23,"#"),
$W$24,""),
$W$25,"")</f>
        <v/>
      </c>
      <c r="D89" s="262" t="str">
        <f>_xlfn.CONCAT("Scorpion_",SUBSTITUTE(SUBSTITUTE(SUBSTITUTE(SUBSTITUTE('Scorpions Primers'!$C88&amp;"_"&amp;'Scorpions Primers'!$E88,"-","")," ",""),"(",""),")",""))</f>
        <v>Scorpion__</v>
      </c>
      <c r="E89" s="261">
        <f t="shared" si="3"/>
        <v>2</v>
      </c>
      <c r="F89" s="263" t="str">
        <f>_xlfn.LET(_xlpm.seq, LOWER(_xlfn.CONCAT('Scorpions Primers'!D88,'Scorpions Primers'!G88)),
SUBSTITUTE(SUBSTITUTE(SUBSTITUTE(SUBSTITUTE(SUBSTITUTE(SUBSTITUTE(SUBSTITUTE(SUBSTITUTE(SUBSTITUTE(SUBSTITUTE(SUBSTITUTE(SUBSTITUTE(SUBSTITUTE(SUBSTITUTE(SUBSTITUTE(SUBSTITUTE(SUBSTITUTE(_xlpm.seq,
$X$3,"#"),
$X$4,"#"),
$X$5,"#"),
$X$6,"#"),
$X$7,"#"),
$X$8,"#"),
$X$9,"#"),
$X$10,"#"),
$X$11,"#"),
$X$12,"#"),
$X$13,"#"),
$X$14,"#"),
$X$15,"#"),
$X$16,"#"),
$X$17,"#"),
$X$18,""),
$X$19,))</f>
        <v/>
      </c>
    </row>
    <row r="90" spans="1:6">
      <c r="A90" s="262" t="str">
        <f>_xlfn.TEXTJOIN("__",TRUE,IFERROR(LEFT('Probes and Primers'!$A89,SEARCH(" Probes",'Probes and Primers'!$A89)-1),'Probes and Primers'!$A89),SUBSTITUTE(SUBSTITUTE(SUBSTITUTE(SUBSTITUTE('Probes and Primers'!$D89&amp;"_"&amp;'Probes and Primers'!$F89&amp;"_"&amp;IF('Probes and Primers'!$A89="Primers",LEFT('Probes and Primers'!$G89,3),LEFT('Probes and Primers'!$G89,1)),"-","")," ",""),"(",""),")",""))</f>
        <v>__</v>
      </c>
      <c r="B90" s="261">
        <f t="shared" si="2"/>
        <v>0</v>
      </c>
      <c r="C90" s="263" t="str">
        <f>SUBSTITUTE(SUBSTITUTE(SUBSTITUTE(SUBSTITUTE(SUBSTITUTE(SUBSTITUTE(SUBSTITUTE(SUBSTITUTE(SUBSTITUTE(SUBSTITUTE(SUBSTITUTE(SUBSTITUTE(SUBSTITUTE(SUBSTITUTE(SUBSTITUTE(SUBSTITUTE(SUBSTITUTE(SUBSTITUTE(SUBSTITUTE(SUBSTITUTE(SUBSTITUTE(SUBSTITUTE(SUBSTITUTE(LOWER('Probes and Primers'!E89),
$W$3,"#"),
$W$4,"#"),
$W$5,"#"),
$W$6,"#"),
$W$7,"#"),
$W$8,"#"),
$W$9,"#"),
$W$10,"#"),
$W$11,"#"),
$W$12,"#"),
$W$13,"#"),
$W$14,"#"),
$W$15,"#"),
$W$16,"#"),
$W$17,"#"),
$W$18,"#"),
$W$19,"#"),
$W$20,"#"),
$W$21,"#"),
$W$22,"#"),
$W$23,"#"),
$W$24,""),
$W$25,"")</f>
        <v/>
      </c>
      <c r="D90" s="262" t="str">
        <f>_xlfn.CONCAT("Scorpion_",SUBSTITUTE(SUBSTITUTE(SUBSTITUTE(SUBSTITUTE('Scorpions Primers'!$C89&amp;"_"&amp;'Scorpions Primers'!$E89,"-","")," ",""),"(",""),")",""))</f>
        <v>Scorpion__</v>
      </c>
      <c r="E90" s="261">
        <f t="shared" si="3"/>
        <v>2</v>
      </c>
      <c r="F90" s="263" t="str">
        <f>_xlfn.LET(_xlpm.seq, LOWER(_xlfn.CONCAT('Scorpions Primers'!D89,'Scorpions Primers'!G89)),
SUBSTITUTE(SUBSTITUTE(SUBSTITUTE(SUBSTITUTE(SUBSTITUTE(SUBSTITUTE(SUBSTITUTE(SUBSTITUTE(SUBSTITUTE(SUBSTITUTE(SUBSTITUTE(SUBSTITUTE(SUBSTITUTE(SUBSTITUTE(SUBSTITUTE(SUBSTITUTE(SUBSTITUTE(_xlpm.seq,
$X$3,"#"),
$X$4,"#"),
$X$5,"#"),
$X$6,"#"),
$X$7,"#"),
$X$8,"#"),
$X$9,"#"),
$X$10,"#"),
$X$11,"#"),
$X$12,"#"),
$X$13,"#"),
$X$14,"#"),
$X$15,"#"),
$X$16,"#"),
$X$17,"#"),
$X$18,""),
$X$19,))</f>
        <v/>
      </c>
    </row>
    <row r="91" spans="1:6">
      <c r="A91" s="262" t="str">
        <f>_xlfn.TEXTJOIN("__",TRUE,IFERROR(LEFT('Probes and Primers'!$A90,SEARCH(" Probes",'Probes and Primers'!$A90)-1),'Probes and Primers'!$A90),SUBSTITUTE(SUBSTITUTE(SUBSTITUTE(SUBSTITUTE('Probes and Primers'!$D90&amp;"_"&amp;'Probes and Primers'!$F90&amp;"_"&amp;IF('Probes and Primers'!$A90="Primers",LEFT('Probes and Primers'!$G90,3),LEFT('Probes and Primers'!$G90,1)),"-","")," ",""),"(",""),")",""))</f>
        <v>__</v>
      </c>
      <c r="B91" s="261">
        <f t="shared" si="2"/>
        <v>0</v>
      </c>
      <c r="C91" s="263" t="str">
        <f>SUBSTITUTE(SUBSTITUTE(SUBSTITUTE(SUBSTITUTE(SUBSTITUTE(SUBSTITUTE(SUBSTITUTE(SUBSTITUTE(SUBSTITUTE(SUBSTITUTE(SUBSTITUTE(SUBSTITUTE(SUBSTITUTE(SUBSTITUTE(SUBSTITUTE(SUBSTITUTE(SUBSTITUTE(SUBSTITUTE(SUBSTITUTE(SUBSTITUTE(SUBSTITUTE(SUBSTITUTE(SUBSTITUTE(LOWER('Probes and Primers'!E90),
$W$3,"#"),
$W$4,"#"),
$W$5,"#"),
$W$6,"#"),
$W$7,"#"),
$W$8,"#"),
$W$9,"#"),
$W$10,"#"),
$W$11,"#"),
$W$12,"#"),
$W$13,"#"),
$W$14,"#"),
$W$15,"#"),
$W$16,"#"),
$W$17,"#"),
$W$18,"#"),
$W$19,"#"),
$W$20,"#"),
$W$21,"#"),
$W$22,"#"),
$W$23,"#"),
$W$24,""),
$W$25,"")</f>
        <v/>
      </c>
      <c r="D91" s="262" t="str">
        <f>_xlfn.CONCAT("Scorpion_",SUBSTITUTE(SUBSTITUTE(SUBSTITUTE(SUBSTITUTE('Scorpions Primers'!$C90&amp;"_"&amp;'Scorpions Primers'!$E90,"-","")," ",""),"(",""),")",""))</f>
        <v>Scorpion__</v>
      </c>
      <c r="E91" s="261">
        <f t="shared" si="3"/>
        <v>2</v>
      </c>
      <c r="F91" s="263" t="str">
        <f>_xlfn.LET(_xlpm.seq, LOWER(_xlfn.CONCAT('Scorpions Primers'!D90,'Scorpions Primers'!G90)),
SUBSTITUTE(SUBSTITUTE(SUBSTITUTE(SUBSTITUTE(SUBSTITUTE(SUBSTITUTE(SUBSTITUTE(SUBSTITUTE(SUBSTITUTE(SUBSTITUTE(SUBSTITUTE(SUBSTITUTE(SUBSTITUTE(SUBSTITUTE(SUBSTITUTE(SUBSTITUTE(SUBSTITUTE(_xlpm.seq,
$X$3,"#"),
$X$4,"#"),
$X$5,"#"),
$X$6,"#"),
$X$7,"#"),
$X$8,"#"),
$X$9,"#"),
$X$10,"#"),
$X$11,"#"),
$X$12,"#"),
$X$13,"#"),
$X$14,"#"),
$X$15,"#"),
$X$16,"#"),
$X$17,"#"),
$X$18,""),
$X$19,))</f>
        <v/>
      </c>
    </row>
    <row r="92" spans="1:6">
      <c r="A92" s="262" t="str">
        <f>_xlfn.TEXTJOIN("__",TRUE,IFERROR(LEFT('Probes and Primers'!$A91,SEARCH(" Probes",'Probes and Primers'!$A91)-1),'Probes and Primers'!$A91),SUBSTITUTE(SUBSTITUTE(SUBSTITUTE(SUBSTITUTE('Probes and Primers'!$D91&amp;"_"&amp;'Probes and Primers'!$F91&amp;"_"&amp;IF('Probes and Primers'!$A91="Primers",LEFT('Probes and Primers'!$G91,3),LEFT('Probes and Primers'!$G91,1)),"-","")," ",""),"(",""),")",""))</f>
        <v>__</v>
      </c>
      <c r="B92" s="261">
        <f t="shared" si="2"/>
        <v>0</v>
      </c>
      <c r="C92" s="263" t="str">
        <f>SUBSTITUTE(SUBSTITUTE(SUBSTITUTE(SUBSTITUTE(SUBSTITUTE(SUBSTITUTE(SUBSTITUTE(SUBSTITUTE(SUBSTITUTE(SUBSTITUTE(SUBSTITUTE(SUBSTITUTE(SUBSTITUTE(SUBSTITUTE(SUBSTITUTE(SUBSTITUTE(SUBSTITUTE(SUBSTITUTE(SUBSTITUTE(SUBSTITUTE(SUBSTITUTE(SUBSTITUTE(SUBSTITUTE(LOWER('Probes and Primers'!E91),
$W$3,"#"),
$W$4,"#"),
$W$5,"#"),
$W$6,"#"),
$W$7,"#"),
$W$8,"#"),
$W$9,"#"),
$W$10,"#"),
$W$11,"#"),
$W$12,"#"),
$W$13,"#"),
$W$14,"#"),
$W$15,"#"),
$W$16,"#"),
$W$17,"#"),
$W$18,"#"),
$W$19,"#"),
$W$20,"#"),
$W$21,"#"),
$W$22,"#"),
$W$23,"#"),
$W$24,""),
$W$25,"")</f>
        <v/>
      </c>
      <c r="D92" s="262" t="str">
        <f>_xlfn.CONCAT("Scorpion_",SUBSTITUTE(SUBSTITUTE(SUBSTITUTE(SUBSTITUTE('Scorpions Primers'!$C91&amp;"_"&amp;'Scorpions Primers'!$E91,"-","")," ",""),"(",""),")",""))</f>
        <v>Scorpion__</v>
      </c>
      <c r="E92" s="261">
        <f t="shared" si="3"/>
        <v>2</v>
      </c>
      <c r="F92" s="263" t="str">
        <f>_xlfn.LET(_xlpm.seq, LOWER(_xlfn.CONCAT('Scorpions Primers'!D91,'Scorpions Primers'!G91)),
SUBSTITUTE(SUBSTITUTE(SUBSTITUTE(SUBSTITUTE(SUBSTITUTE(SUBSTITUTE(SUBSTITUTE(SUBSTITUTE(SUBSTITUTE(SUBSTITUTE(SUBSTITUTE(SUBSTITUTE(SUBSTITUTE(SUBSTITUTE(SUBSTITUTE(SUBSTITUTE(SUBSTITUTE(_xlpm.seq,
$X$3,"#"),
$X$4,"#"),
$X$5,"#"),
$X$6,"#"),
$X$7,"#"),
$X$8,"#"),
$X$9,"#"),
$X$10,"#"),
$X$11,"#"),
$X$12,"#"),
$X$13,"#"),
$X$14,"#"),
$X$15,"#"),
$X$16,"#"),
$X$17,"#"),
$X$18,""),
$X$19,))</f>
        <v/>
      </c>
    </row>
    <row r="93" spans="1:6">
      <c r="A93" s="262" t="str">
        <f>_xlfn.TEXTJOIN("__",TRUE,IFERROR(LEFT('Probes and Primers'!$A92,SEARCH(" Probes",'Probes and Primers'!$A92)-1),'Probes and Primers'!$A92),SUBSTITUTE(SUBSTITUTE(SUBSTITUTE(SUBSTITUTE('Probes and Primers'!$D92&amp;"_"&amp;'Probes and Primers'!$F92&amp;"_"&amp;IF('Probes and Primers'!$A92="Primers",LEFT('Probes and Primers'!$G92,3),LEFT('Probes and Primers'!$G92,1)),"-","")," ",""),"(",""),")",""))</f>
        <v>__</v>
      </c>
      <c r="B93" s="261">
        <f t="shared" si="2"/>
        <v>0</v>
      </c>
      <c r="C93" s="263" t="str">
        <f>SUBSTITUTE(SUBSTITUTE(SUBSTITUTE(SUBSTITUTE(SUBSTITUTE(SUBSTITUTE(SUBSTITUTE(SUBSTITUTE(SUBSTITUTE(SUBSTITUTE(SUBSTITUTE(SUBSTITUTE(SUBSTITUTE(SUBSTITUTE(SUBSTITUTE(SUBSTITUTE(SUBSTITUTE(SUBSTITUTE(SUBSTITUTE(SUBSTITUTE(SUBSTITUTE(SUBSTITUTE(SUBSTITUTE(LOWER('Probes and Primers'!E92),
$W$3,"#"),
$W$4,"#"),
$W$5,"#"),
$W$6,"#"),
$W$7,"#"),
$W$8,"#"),
$W$9,"#"),
$W$10,"#"),
$W$11,"#"),
$W$12,"#"),
$W$13,"#"),
$W$14,"#"),
$W$15,"#"),
$W$16,"#"),
$W$17,"#"),
$W$18,"#"),
$W$19,"#"),
$W$20,"#"),
$W$21,"#"),
$W$22,"#"),
$W$23,"#"),
$W$24,""),
$W$25,"")</f>
        <v/>
      </c>
      <c r="D93" s="262" t="str">
        <f>_xlfn.CONCAT("Scorpion_",SUBSTITUTE(SUBSTITUTE(SUBSTITUTE(SUBSTITUTE('Scorpions Primers'!$C92&amp;"_"&amp;'Scorpions Primers'!$E92,"-","")," ",""),"(",""),")",""))</f>
        <v>Scorpion__</v>
      </c>
      <c r="E93" s="261">
        <f t="shared" si="3"/>
        <v>2</v>
      </c>
      <c r="F93" s="263" t="str">
        <f>_xlfn.LET(_xlpm.seq, LOWER(_xlfn.CONCAT('Scorpions Primers'!D92,'Scorpions Primers'!G92)),
SUBSTITUTE(SUBSTITUTE(SUBSTITUTE(SUBSTITUTE(SUBSTITUTE(SUBSTITUTE(SUBSTITUTE(SUBSTITUTE(SUBSTITUTE(SUBSTITUTE(SUBSTITUTE(SUBSTITUTE(SUBSTITUTE(SUBSTITUTE(SUBSTITUTE(SUBSTITUTE(SUBSTITUTE(_xlpm.seq,
$X$3,"#"),
$X$4,"#"),
$X$5,"#"),
$X$6,"#"),
$X$7,"#"),
$X$8,"#"),
$X$9,"#"),
$X$10,"#"),
$X$11,"#"),
$X$12,"#"),
$X$13,"#"),
$X$14,"#"),
$X$15,"#"),
$X$16,"#"),
$X$17,"#"),
$X$18,""),
$X$19,))</f>
        <v/>
      </c>
    </row>
    <row r="94" spans="1:6">
      <c r="A94" s="262" t="str">
        <f>_xlfn.TEXTJOIN("__",TRUE,IFERROR(LEFT('Probes and Primers'!$A93,SEARCH(" Probes",'Probes and Primers'!$A93)-1),'Probes and Primers'!$A93),SUBSTITUTE(SUBSTITUTE(SUBSTITUTE(SUBSTITUTE('Probes and Primers'!$D93&amp;"_"&amp;'Probes and Primers'!$F93&amp;"_"&amp;IF('Probes and Primers'!$A93="Primers",LEFT('Probes and Primers'!$G93,3),LEFT('Probes and Primers'!$G93,1)),"-","")," ",""),"(",""),")",""))</f>
        <v>__</v>
      </c>
      <c r="B94" s="261">
        <f t="shared" si="2"/>
        <v>0</v>
      </c>
      <c r="C94" s="263" t="str">
        <f>SUBSTITUTE(SUBSTITUTE(SUBSTITUTE(SUBSTITUTE(SUBSTITUTE(SUBSTITUTE(SUBSTITUTE(SUBSTITUTE(SUBSTITUTE(SUBSTITUTE(SUBSTITUTE(SUBSTITUTE(SUBSTITUTE(SUBSTITUTE(SUBSTITUTE(SUBSTITUTE(SUBSTITUTE(SUBSTITUTE(SUBSTITUTE(SUBSTITUTE(SUBSTITUTE(SUBSTITUTE(SUBSTITUTE(LOWER('Probes and Primers'!E93),
$W$3,"#"),
$W$4,"#"),
$W$5,"#"),
$W$6,"#"),
$W$7,"#"),
$W$8,"#"),
$W$9,"#"),
$W$10,"#"),
$W$11,"#"),
$W$12,"#"),
$W$13,"#"),
$W$14,"#"),
$W$15,"#"),
$W$16,"#"),
$W$17,"#"),
$W$18,"#"),
$W$19,"#"),
$W$20,"#"),
$W$21,"#"),
$W$22,"#"),
$W$23,"#"),
$W$24,""),
$W$25,"")</f>
        <v/>
      </c>
      <c r="D94" s="262" t="str">
        <f>_xlfn.CONCAT("Scorpion_",SUBSTITUTE(SUBSTITUTE(SUBSTITUTE(SUBSTITUTE('Scorpions Primers'!$C93&amp;"_"&amp;'Scorpions Primers'!$E93,"-","")," ",""),"(",""),")",""))</f>
        <v>Scorpion__</v>
      </c>
      <c r="E94" s="261">
        <f t="shared" si="3"/>
        <v>2</v>
      </c>
      <c r="F94" s="263" t="str">
        <f>_xlfn.LET(_xlpm.seq, LOWER(_xlfn.CONCAT('Scorpions Primers'!D93,'Scorpions Primers'!G93)),
SUBSTITUTE(SUBSTITUTE(SUBSTITUTE(SUBSTITUTE(SUBSTITUTE(SUBSTITUTE(SUBSTITUTE(SUBSTITUTE(SUBSTITUTE(SUBSTITUTE(SUBSTITUTE(SUBSTITUTE(SUBSTITUTE(SUBSTITUTE(SUBSTITUTE(SUBSTITUTE(SUBSTITUTE(_xlpm.seq,
$X$3,"#"),
$X$4,"#"),
$X$5,"#"),
$X$6,"#"),
$X$7,"#"),
$X$8,"#"),
$X$9,"#"),
$X$10,"#"),
$X$11,"#"),
$X$12,"#"),
$X$13,"#"),
$X$14,"#"),
$X$15,"#"),
$X$16,"#"),
$X$17,"#"),
$X$18,""),
$X$19,))</f>
        <v/>
      </c>
    </row>
    <row r="95" spans="1:6">
      <c r="A95" s="262" t="str">
        <f>_xlfn.TEXTJOIN("__",TRUE,IFERROR(LEFT('Probes and Primers'!$A94,SEARCH(" Probes",'Probes and Primers'!$A94)-1),'Probes and Primers'!$A94),SUBSTITUTE(SUBSTITUTE(SUBSTITUTE(SUBSTITUTE('Probes and Primers'!$D94&amp;"_"&amp;'Probes and Primers'!$F94&amp;"_"&amp;IF('Probes and Primers'!$A94="Primers",LEFT('Probes and Primers'!$G94,3),LEFT('Probes and Primers'!$G94,1)),"-","")," ",""),"(",""),")",""))</f>
        <v>__</v>
      </c>
      <c r="B95" s="261">
        <f t="shared" si="2"/>
        <v>0</v>
      </c>
      <c r="C95" s="263" t="str">
        <f>SUBSTITUTE(SUBSTITUTE(SUBSTITUTE(SUBSTITUTE(SUBSTITUTE(SUBSTITUTE(SUBSTITUTE(SUBSTITUTE(SUBSTITUTE(SUBSTITUTE(SUBSTITUTE(SUBSTITUTE(SUBSTITUTE(SUBSTITUTE(SUBSTITUTE(SUBSTITUTE(SUBSTITUTE(SUBSTITUTE(SUBSTITUTE(SUBSTITUTE(SUBSTITUTE(SUBSTITUTE(SUBSTITUTE(LOWER('Probes and Primers'!E94),
$W$3,"#"),
$W$4,"#"),
$W$5,"#"),
$W$6,"#"),
$W$7,"#"),
$W$8,"#"),
$W$9,"#"),
$W$10,"#"),
$W$11,"#"),
$W$12,"#"),
$W$13,"#"),
$W$14,"#"),
$W$15,"#"),
$W$16,"#"),
$W$17,"#"),
$W$18,"#"),
$W$19,"#"),
$W$20,"#"),
$W$21,"#"),
$W$22,"#"),
$W$23,"#"),
$W$24,""),
$W$25,"")</f>
        <v/>
      </c>
      <c r="D95" s="262" t="str">
        <f>_xlfn.CONCAT("Scorpion_",SUBSTITUTE(SUBSTITUTE(SUBSTITUTE(SUBSTITUTE('Scorpions Primers'!$C94&amp;"_"&amp;'Scorpions Primers'!$E94,"-","")," ",""),"(",""),")",""))</f>
        <v>Scorpion__</v>
      </c>
      <c r="E95" s="261">
        <f t="shared" si="3"/>
        <v>2</v>
      </c>
      <c r="F95" s="263" t="str">
        <f>_xlfn.LET(_xlpm.seq, LOWER(_xlfn.CONCAT('Scorpions Primers'!D94,'Scorpions Primers'!G94)),
SUBSTITUTE(SUBSTITUTE(SUBSTITUTE(SUBSTITUTE(SUBSTITUTE(SUBSTITUTE(SUBSTITUTE(SUBSTITUTE(SUBSTITUTE(SUBSTITUTE(SUBSTITUTE(SUBSTITUTE(SUBSTITUTE(SUBSTITUTE(SUBSTITUTE(SUBSTITUTE(SUBSTITUTE(_xlpm.seq,
$X$3,"#"),
$X$4,"#"),
$X$5,"#"),
$X$6,"#"),
$X$7,"#"),
$X$8,"#"),
$X$9,"#"),
$X$10,"#"),
$X$11,"#"),
$X$12,"#"),
$X$13,"#"),
$X$14,"#"),
$X$15,"#"),
$X$16,"#"),
$X$17,"#"),
$X$18,""),
$X$19,))</f>
        <v/>
      </c>
    </row>
    <row r="96" spans="1:6">
      <c r="A96" s="262" t="str">
        <f>_xlfn.TEXTJOIN("__",TRUE,IFERROR(LEFT('Probes and Primers'!$A95,SEARCH(" Probes",'Probes and Primers'!$A95)-1),'Probes and Primers'!$A95),SUBSTITUTE(SUBSTITUTE(SUBSTITUTE(SUBSTITUTE('Probes and Primers'!$D95&amp;"_"&amp;'Probes and Primers'!$F95&amp;"_"&amp;IF('Probes and Primers'!$A95="Primers",LEFT('Probes and Primers'!$G95,3),LEFT('Probes and Primers'!$G95,1)),"-","")," ",""),"(",""),")",""))</f>
        <v>__</v>
      </c>
      <c r="B96" s="261">
        <f t="shared" si="2"/>
        <v>0</v>
      </c>
      <c r="C96" s="263" t="str">
        <f>SUBSTITUTE(SUBSTITUTE(SUBSTITUTE(SUBSTITUTE(SUBSTITUTE(SUBSTITUTE(SUBSTITUTE(SUBSTITUTE(SUBSTITUTE(SUBSTITUTE(SUBSTITUTE(SUBSTITUTE(SUBSTITUTE(SUBSTITUTE(SUBSTITUTE(SUBSTITUTE(SUBSTITUTE(SUBSTITUTE(SUBSTITUTE(SUBSTITUTE(SUBSTITUTE(SUBSTITUTE(SUBSTITUTE(LOWER('Probes and Primers'!E95),
$W$3,"#"),
$W$4,"#"),
$W$5,"#"),
$W$6,"#"),
$W$7,"#"),
$W$8,"#"),
$W$9,"#"),
$W$10,"#"),
$W$11,"#"),
$W$12,"#"),
$W$13,"#"),
$W$14,"#"),
$W$15,"#"),
$W$16,"#"),
$W$17,"#"),
$W$18,"#"),
$W$19,"#"),
$W$20,"#"),
$W$21,"#"),
$W$22,"#"),
$W$23,"#"),
$W$24,""),
$W$25,"")</f>
        <v/>
      </c>
      <c r="D96" s="262" t="str">
        <f>_xlfn.CONCAT("Scorpion_",SUBSTITUTE(SUBSTITUTE(SUBSTITUTE(SUBSTITUTE('Scorpions Primers'!$C95&amp;"_"&amp;'Scorpions Primers'!$E95,"-","")," ",""),"(",""),")",""))</f>
        <v>Scorpion__</v>
      </c>
      <c r="E96" s="261">
        <f t="shared" si="3"/>
        <v>2</v>
      </c>
      <c r="F96" s="263" t="str">
        <f>_xlfn.LET(_xlpm.seq, LOWER(_xlfn.CONCAT('Scorpions Primers'!D95,'Scorpions Primers'!G95)),
SUBSTITUTE(SUBSTITUTE(SUBSTITUTE(SUBSTITUTE(SUBSTITUTE(SUBSTITUTE(SUBSTITUTE(SUBSTITUTE(SUBSTITUTE(SUBSTITUTE(SUBSTITUTE(SUBSTITUTE(SUBSTITUTE(SUBSTITUTE(SUBSTITUTE(SUBSTITUTE(SUBSTITUTE(_xlpm.seq,
$X$3,"#"),
$X$4,"#"),
$X$5,"#"),
$X$6,"#"),
$X$7,"#"),
$X$8,"#"),
$X$9,"#"),
$X$10,"#"),
$X$11,"#"),
$X$12,"#"),
$X$13,"#"),
$X$14,"#"),
$X$15,"#"),
$X$16,"#"),
$X$17,"#"),
$X$18,""),
$X$19,))</f>
        <v/>
      </c>
    </row>
    <row r="97" spans="1:6">
      <c r="A97" s="262" t="str">
        <f>_xlfn.TEXTJOIN("__",TRUE,IFERROR(LEFT('Probes and Primers'!$A96,SEARCH(" Probes",'Probes and Primers'!$A96)-1),'Probes and Primers'!$A96),SUBSTITUTE(SUBSTITUTE(SUBSTITUTE(SUBSTITUTE('Probes and Primers'!$D96&amp;"_"&amp;'Probes and Primers'!$F96&amp;"_"&amp;IF('Probes and Primers'!$A96="Primers",LEFT('Probes and Primers'!$G96,3),LEFT('Probes and Primers'!$G96,1)),"-","")," ",""),"(",""),")",""))</f>
        <v>__</v>
      </c>
      <c r="B97" s="261">
        <f t="shared" si="2"/>
        <v>0</v>
      </c>
      <c r="C97" s="263" t="str">
        <f>SUBSTITUTE(SUBSTITUTE(SUBSTITUTE(SUBSTITUTE(SUBSTITUTE(SUBSTITUTE(SUBSTITUTE(SUBSTITUTE(SUBSTITUTE(SUBSTITUTE(SUBSTITUTE(SUBSTITUTE(SUBSTITUTE(SUBSTITUTE(SUBSTITUTE(SUBSTITUTE(SUBSTITUTE(SUBSTITUTE(SUBSTITUTE(SUBSTITUTE(SUBSTITUTE(SUBSTITUTE(SUBSTITUTE(LOWER('Probes and Primers'!E96),
$W$3,"#"),
$W$4,"#"),
$W$5,"#"),
$W$6,"#"),
$W$7,"#"),
$W$8,"#"),
$W$9,"#"),
$W$10,"#"),
$W$11,"#"),
$W$12,"#"),
$W$13,"#"),
$W$14,"#"),
$W$15,"#"),
$W$16,"#"),
$W$17,"#"),
$W$18,"#"),
$W$19,"#"),
$W$20,"#"),
$W$21,"#"),
$W$22,"#"),
$W$23,"#"),
$W$24,""),
$W$25,"")</f>
        <v/>
      </c>
      <c r="D97" s="262" t="str">
        <f>_xlfn.CONCAT("Scorpion_",SUBSTITUTE(SUBSTITUTE(SUBSTITUTE(SUBSTITUTE('Scorpions Primers'!$C96&amp;"_"&amp;'Scorpions Primers'!$E96,"-","")," ",""),"(",""),")",""))</f>
        <v>Scorpion__</v>
      </c>
      <c r="E97" s="261">
        <f t="shared" si="3"/>
        <v>2</v>
      </c>
      <c r="F97" s="263" t="str">
        <f>_xlfn.LET(_xlpm.seq, LOWER(_xlfn.CONCAT('Scorpions Primers'!D96,'Scorpions Primers'!G96)),
SUBSTITUTE(SUBSTITUTE(SUBSTITUTE(SUBSTITUTE(SUBSTITUTE(SUBSTITUTE(SUBSTITUTE(SUBSTITUTE(SUBSTITUTE(SUBSTITUTE(SUBSTITUTE(SUBSTITUTE(SUBSTITUTE(SUBSTITUTE(SUBSTITUTE(SUBSTITUTE(SUBSTITUTE(_xlpm.seq,
$X$3,"#"),
$X$4,"#"),
$X$5,"#"),
$X$6,"#"),
$X$7,"#"),
$X$8,"#"),
$X$9,"#"),
$X$10,"#"),
$X$11,"#"),
$X$12,"#"),
$X$13,"#"),
$X$14,"#"),
$X$15,"#"),
$X$16,"#"),
$X$17,"#"),
$X$18,""),
$X$19,))</f>
        <v/>
      </c>
    </row>
    <row r="98" spans="1:6">
      <c r="A98" s="262" t="str">
        <f>_xlfn.TEXTJOIN("__",TRUE,IFERROR(LEFT('Probes and Primers'!$A97,SEARCH(" Probes",'Probes and Primers'!$A97)-1),'Probes and Primers'!$A97),SUBSTITUTE(SUBSTITUTE(SUBSTITUTE(SUBSTITUTE('Probes and Primers'!$D97&amp;"_"&amp;'Probes and Primers'!$F97&amp;"_"&amp;IF('Probes and Primers'!$A97="Primers",LEFT('Probes and Primers'!$G97,3),LEFT('Probes and Primers'!$G97,1)),"-","")," ",""),"(",""),")",""))</f>
        <v>__</v>
      </c>
      <c r="B98" s="261">
        <f t="shared" si="2"/>
        <v>0</v>
      </c>
      <c r="C98" s="263" t="str">
        <f>SUBSTITUTE(SUBSTITUTE(SUBSTITUTE(SUBSTITUTE(SUBSTITUTE(SUBSTITUTE(SUBSTITUTE(SUBSTITUTE(SUBSTITUTE(SUBSTITUTE(SUBSTITUTE(SUBSTITUTE(SUBSTITUTE(SUBSTITUTE(SUBSTITUTE(SUBSTITUTE(SUBSTITUTE(SUBSTITUTE(SUBSTITUTE(SUBSTITUTE(SUBSTITUTE(SUBSTITUTE(SUBSTITUTE(LOWER('Probes and Primers'!E97),
$W$3,"#"),
$W$4,"#"),
$W$5,"#"),
$W$6,"#"),
$W$7,"#"),
$W$8,"#"),
$W$9,"#"),
$W$10,"#"),
$W$11,"#"),
$W$12,"#"),
$W$13,"#"),
$W$14,"#"),
$W$15,"#"),
$W$16,"#"),
$W$17,"#"),
$W$18,"#"),
$W$19,"#"),
$W$20,"#"),
$W$21,"#"),
$W$22,"#"),
$W$23,"#"),
$W$24,""),
$W$25,"")</f>
        <v/>
      </c>
      <c r="D98" s="262" t="str">
        <f>_xlfn.CONCAT("Scorpion_",SUBSTITUTE(SUBSTITUTE(SUBSTITUTE(SUBSTITUTE('Scorpions Primers'!$C97&amp;"_"&amp;'Scorpions Primers'!$E97,"-","")," ",""),"(",""),")",""))</f>
        <v>Scorpion__</v>
      </c>
      <c r="E98" s="261">
        <f t="shared" si="3"/>
        <v>2</v>
      </c>
      <c r="F98" s="263" t="str">
        <f>_xlfn.LET(_xlpm.seq, LOWER(_xlfn.CONCAT('Scorpions Primers'!D97,'Scorpions Primers'!G97)),
SUBSTITUTE(SUBSTITUTE(SUBSTITUTE(SUBSTITUTE(SUBSTITUTE(SUBSTITUTE(SUBSTITUTE(SUBSTITUTE(SUBSTITUTE(SUBSTITUTE(SUBSTITUTE(SUBSTITUTE(SUBSTITUTE(SUBSTITUTE(SUBSTITUTE(SUBSTITUTE(SUBSTITUTE(_xlpm.seq,
$X$3,"#"),
$X$4,"#"),
$X$5,"#"),
$X$6,"#"),
$X$7,"#"),
$X$8,"#"),
$X$9,"#"),
$X$10,"#"),
$X$11,"#"),
$X$12,"#"),
$X$13,"#"),
$X$14,"#"),
$X$15,"#"),
$X$16,"#"),
$X$17,"#"),
$X$18,""),
$X$19,))</f>
        <v/>
      </c>
    </row>
    <row r="99" spans="1:6">
      <c r="A99" s="262" t="str">
        <f>_xlfn.TEXTJOIN("__",TRUE,IFERROR(LEFT('Probes and Primers'!$A98,SEARCH(" Probes",'Probes and Primers'!$A98)-1),'Probes and Primers'!$A98),SUBSTITUTE(SUBSTITUTE(SUBSTITUTE(SUBSTITUTE('Probes and Primers'!$D98&amp;"_"&amp;'Probes and Primers'!$F98&amp;"_"&amp;IF('Probes and Primers'!$A98="Primers",LEFT('Probes and Primers'!$G98,3),LEFT('Probes and Primers'!$G98,1)),"-","")," ",""),"(",""),")",""))</f>
        <v>__</v>
      </c>
      <c r="B99" s="261">
        <f t="shared" si="2"/>
        <v>0</v>
      </c>
      <c r="C99" s="263" t="str">
        <f>SUBSTITUTE(SUBSTITUTE(SUBSTITUTE(SUBSTITUTE(SUBSTITUTE(SUBSTITUTE(SUBSTITUTE(SUBSTITUTE(SUBSTITUTE(SUBSTITUTE(SUBSTITUTE(SUBSTITUTE(SUBSTITUTE(SUBSTITUTE(SUBSTITUTE(SUBSTITUTE(SUBSTITUTE(SUBSTITUTE(SUBSTITUTE(SUBSTITUTE(SUBSTITUTE(SUBSTITUTE(SUBSTITUTE(LOWER('Probes and Primers'!E98),
$W$3,"#"),
$W$4,"#"),
$W$5,"#"),
$W$6,"#"),
$W$7,"#"),
$W$8,"#"),
$W$9,"#"),
$W$10,"#"),
$W$11,"#"),
$W$12,"#"),
$W$13,"#"),
$W$14,"#"),
$W$15,"#"),
$W$16,"#"),
$W$17,"#"),
$W$18,"#"),
$W$19,"#"),
$W$20,"#"),
$W$21,"#"),
$W$22,"#"),
$W$23,"#"),
$W$24,""),
$W$25,"")</f>
        <v/>
      </c>
      <c r="D99" s="262" t="str">
        <f>_xlfn.CONCAT("Scorpion_",SUBSTITUTE(SUBSTITUTE(SUBSTITUTE(SUBSTITUTE('Scorpions Primers'!$C98&amp;"_"&amp;'Scorpions Primers'!$E98,"-","")," ",""),"(",""),")",""))</f>
        <v>Scorpion__</v>
      </c>
      <c r="E99" s="261">
        <f t="shared" si="3"/>
        <v>2</v>
      </c>
      <c r="F99" s="263" t="str">
        <f>_xlfn.LET(_xlpm.seq, LOWER(_xlfn.CONCAT('Scorpions Primers'!D98,'Scorpions Primers'!G98)),
SUBSTITUTE(SUBSTITUTE(SUBSTITUTE(SUBSTITUTE(SUBSTITUTE(SUBSTITUTE(SUBSTITUTE(SUBSTITUTE(SUBSTITUTE(SUBSTITUTE(SUBSTITUTE(SUBSTITUTE(SUBSTITUTE(SUBSTITUTE(SUBSTITUTE(SUBSTITUTE(SUBSTITUTE(_xlpm.seq,
$X$3,"#"),
$X$4,"#"),
$X$5,"#"),
$X$6,"#"),
$X$7,"#"),
$X$8,"#"),
$X$9,"#"),
$X$10,"#"),
$X$11,"#"),
$X$12,"#"),
$X$13,"#"),
$X$14,"#"),
$X$15,"#"),
$X$16,"#"),
$X$17,"#"),
$X$18,""),
$X$19,))</f>
        <v/>
      </c>
    </row>
    <row r="100" spans="1:6">
      <c r="A100" s="262" t="str">
        <f>_xlfn.TEXTJOIN("__",TRUE,IFERROR(LEFT('Probes and Primers'!$A99,SEARCH(" Probes",'Probes and Primers'!$A99)-1),'Probes and Primers'!$A99),SUBSTITUTE(SUBSTITUTE(SUBSTITUTE(SUBSTITUTE('Probes and Primers'!$D99&amp;"_"&amp;'Probes and Primers'!$F99&amp;"_"&amp;IF('Probes and Primers'!$A99="Primers",LEFT('Probes and Primers'!$G99,3),LEFT('Probes and Primers'!$G99,1)),"-","")," ",""),"(",""),")",""))</f>
        <v>__</v>
      </c>
      <c r="B100" s="261">
        <f t="shared" si="2"/>
        <v>0</v>
      </c>
      <c r="C100" s="263" t="str">
        <f>SUBSTITUTE(SUBSTITUTE(SUBSTITUTE(SUBSTITUTE(SUBSTITUTE(SUBSTITUTE(SUBSTITUTE(SUBSTITUTE(SUBSTITUTE(SUBSTITUTE(SUBSTITUTE(SUBSTITUTE(SUBSTITUTE(SUBSTITUTE(SUBSTITUTE(SUBSTITUTE(SUBSTITUTE(SUBSTITUTE(SUBSTITUTE(SUBSTITUTE(SUBSTITUTE(SUBSTITUTE(SUBSTITUTE(LOWER('Probes and Primers'!E99),
$W$3,"#"),
$W$4,"#"),
$W$5,"#"),
$W$6,"#"),
$W$7,"#"),
$W$8,"#"),
$W$9,"#"),
$W$10,"#"),
$W$11,"#"),
$W$12,"#"),
$W$13,"#"),
$W$14,"#"),
$W$15,"#"),
$W$16,"#"),
$W$17,"#"),
$W$18,"#"),
$W$19,"#"),
$W$20,"#"),
$W$21,"#"),
$W$22,"#"),
$W$23,"#"),
$W$24,""),
$W$25,"")</f>
        <v/>
      </c>
      <c r="D100" s="262" t="str">
        <f>_xlfn.CONCAT("Scorpion_",SUBSTITUTE(SUBSTITUTE(SUBSTITUTE(SUBSTITUTE('Scorpions Primers'!$C99&amp;"_"&amp;'Scorpions Primers'!$E99,"-","")," ",""),"(",""),")",""))</f>
        <v>Scorpion__</v>
      </c>
      <c r="E100" s="261">
        <f t="shared" si="3"/>
        <v>2</v>
      </c>
      <c r="F100" s="263" t="str">
        <f>_xlfn.LET(_xlpm.seq, LOWER(_xlfn.CONCAT('Scorpions Primers'!D99,'Scorpions Primers'!G99)),
SUBSTITUTE(SUBSTITUTE(SUBSTITUTE(SUBSTITUTE(SUBSTITUTE(SUBSTITUTE(SUBSTITUTE(SUBSTITUTE(SUBSTITUTE(SUBSTITUTE(SUBSTITUTE(SUBSTITUTE(SUBSTITUTE(SUBSTITUTE(SUBSTITUTE(SUBSTITUTE(SUBSTITUTE(_xlpm.seq,
$X$3,"#"),
$X$4,"#"),
$X$5,"#"),
$X$6,"#"),
$X$7,"#"),
$X$8,"#"),
$X$9,"#"),
$X$10,"#"),
$X$11,"#"),
$X$12,"#"),
$X$13,"#"),
$X$14,"#"),
$X$15,"#"),
$X$16,"#"),
$X$17,"#"),
$X$18,""),
$X$19,))</f>
        <v/>
      </c>
    </row>
    <row r="101" spans="1:6">
      <c r="A101" s="262" t="str">
        <f>_xlfn.TEXTJOIN("__",TRUE,IFERROR(LEFT('Probes and Primers'!$A100,SEARCH(" Probes",'Probes and Primers'!$A100)-1),'Probes and Primers'!$A100),SUBSTITUTE(SUBSTITUTE(SUBSTITUTE(SUBSTITUTE('Probes and Primers'!$D100&amp;"_"&amp;'Probes and Primers'!$F100&amp;"_"&amp;IF('Probes and Primers'!$A100="Primers",LEFT('Probes and Primers'!$G100,3),LEFT('Probes and Primers'!$G100,1)),"-","")," ",""),"(",""),")",""))</f>
        <v>__</v>
      </c>
      <c r="B101" s="261">
        <f t="shared" si="2"/>
        <v>0</v>
      </c>
      <c r="C101" s="263" t="str">
        <f>SUBSTITUTE(SUBSTITUTE(SUBSTITUTE(SUBSTITUTE(SUBSTITUTE(SUBSTITUTE(SUBSTITUTE(SUBSTITUTE(SUBSTITUTE(SUBSTITUTE(SUBSTITUTE(SUBSTITUTE(SUBSTITUTE(SUBSTITUTE(SUBSTITUTE(SUBSTITUTE(SUBSTITUTE(SUBSTITUTE(SUBSTITUTE(SUBSTITUTE(SUBSTITUTE(SUBSTITUTE(SUBSTITUTE(LOWER('Probes and Primers'!E100),
$W$3,"#"),
$W$4,"#"),
$W$5,"#"),
$W$6,"#"),
$W$7,"#"),
$W$8,"#"),
$W$9,"#"),
$W$10,"#"),
$W$11,"#"),
$W$12,"#"),
$W$13,"#"),
$W$14,"#"),
$W$15,"#"),
$W$16,"#"),
$W$17,"#"),
$W$18,"#"),
$W$19,"#"),
$W$20,"#"),
$W$21,"#"),
$W$22,"#"),
$W$23,"#"),
$W$24,""),
$W$25,"")</f>
        <v/>
      </c>
      <c r="D101" s="262" t="str">
        <f>_xlfn.CONCAT("Scorpion_",SUBSTITUTE(SUBSTITUTE(SUBSTITUTE(SUBSTITUTE('Scorpions Primers'!$C100&amp;"_"&amp;'Scorpions Primers'!$E100,"-","")," ",""),"(",""),")",""))</f>
        <v>Scorpion__</v>
      </c>
      <c r="E101" s="261">
        <f t="shared" si="3"/>
        <v>2</v>
      </c>
      <c r="F101" s="263" t="str">
        <f>_xlfn.LET(_xlpm.seq, LOWER(_xlfn.CONCAT('Scorpions Primers'!D100,'Scorpions Primers'!G100)),
SUBSTITUTE(SUBSTITUTE(SUBSTITUTE(SUBSTITUTE(SUBSTITUTE(SUBSTITUTE(SUBSTITUTE(SUBSTITUTE(SUBSTITUTE(SUBSTITUTE(SUBSTITUTE(SUBSTITUTE(SUBSTITUTE(SUBSTITUTE(SUBSTITUTE(SUBSTITUTE(SUBSTITUTE(_xlpm.seq,
$X$3,"#"),
$X$4,"#"),
$X$5,"#"),
$X$6,"#"),
$X$7,"#"),
$X$8,"#"),
$X$9,"#"),
$X$10,"#"),
$X$11,"#"),
$X$12,"#"),
$X$13,"#"),
$X$14,"#"),
$X$15,"#"),
$X$16,"#"),
$X$17,"#"),
$X$18,""),
$X$19,))</f>
        <v/>
      </c>
    </row>
    <row r="102" spans="1:6">
      <c r="A102" s="262" t="str">
        <f>_xlfn.TEXTJOIN("__",TRUE,IFERROR(LEFT('Probes and Primers'!$A101,SEARCH(" Probes",'Probes and Primers'!$A101)-1),'Probes and Primers'!$A101),SUBSTITUTE(SUBSTITUTE(SUBSTITUTE(SUBSTITUTE('Probes and Primers'!$D101&amp;"_"&amp;'Probes and Primers'!$F101&amp;"_"&amp;IF('Probes and Primers'!$A101="Primers",LEFT('Probes and Primers'!$G101,3),LEFT('Probes and Primers'!$G101,1)),"-","")," ",""),"(",""),")",""))</f>
        <v>__</v>
      </c>
      <c r="B102" s="261">
        <f t="shared" si="2"/>
        <v>0</v>
      </c>
      <c r="C102" s="263" t="str">
        <f>SUBSTITUTE(SUBSTITUTE(SUBSTITUTE(SUBSTITUTE(SUBSTITUTE(SUBSTITUTE(SUBSTITUTE(SUBSTITUTE(SUBSTITUTE(SUBSTITUTE(SUBSTITUTE(SUBSTITUTE(SUBSTITUTE(SUBSTITUTE(SUBSTITUTE(SUBSTITUTE(SUBSTITUTE(SUBSTITUTE(SUBSTITUTE(SUBSTITUTE(SUBSTITUTE(SUBSTITUTE(SUBSTITUTE(LOWER('Probes and Primers'!E101),
$W$3,"#"),
$W$4,"#"),
$W$5,"#"),
$W$6,"#"),
$W$7,"#"),
$W$8,"#"),
$W$9,"#"),
$W$10,"#"),
$W$11,"#"),
$W$12,"#"),
$W$13,"#"),
$W$14,"#"),
$W$15,"#"),
$W$16,"#"),
$W$17,"#"),
$W$18,"#"),
$W$19,"#"),
$W$20,"#"),
$W$21,"#"),
$W$22,"#"),
$W$23,"#"),
$W$24,""),
$W$25,"")</f>
        <v/>
      </c>
      <c r="D102" s="262" t="str">
        <f>_xlfn.CONCAT("Scorpion_",SUBSTITUTE(SUBSTITUTE(SUBSTITUTE(SUBSTITUTE('Scorpions Primers'!$C101&amp;"_"&amp;'Scorpions Primers'!$E101,"-","")," ",""),"(",""),")",""))</f>
        <v>Scorpion__</v>
      </c>
      <c r="E102" s="261">
        <f t="shared" si="3"/>
        <v>2</v>
      </c>
      <c r="F102" s="263" t="str">
        <f>_xlfn.LET(_xlpm.seq, LOWER(_xlfn.CONCAT('Scorpions Primers'!D101,'Scorpions Primers'!G101)),
SUBSTITUTE(SUBSTITUTE(SUBSTITUTE(SUBSTITUTE(SUBSTITUTE(SUBSTITUTE(SUBSTITUTE(SUBSTITUTE(SUBSTITUTE(SUBSTITUTE(SUBSTITUTE(SUBSTITUTE(SUBSTITUTE(SUBSTITUTE(SUBSTITUTE(SUBSTITUTE(SUBSTITUTE(_xlpm.seq,
$X$3,"#"),
$X$4,"#"),
$X$5,"#"),
$X$6,"#"),
$X$7,"#"),
$X$8,"#"),
$X$9,"#"),
$X$10,"#"),
$X$11,"#"),
$X$12,"#"),
$X$13,"#"),
$X$14,"#"),
$X$15,"#"),
$X$16,"#"),
$X$17,"#"),
$X$18,""),
$X$19,))</f>
        <v/>
      </c>
    </row>
    <row r="103" spans="1:6">
      <c r="A103" s="262" t="str">
        <f>_xlfn.TEXTJOIN("__",TRUE,IFERROR(LEFT('Probes and Primers'!$A102,SEARCH(" Probes",'Probes and Primers'!$A102)-1),'Probes and Primers'!$A102),SUBSTITUTE(SUBSTITUTE(SUBSTITUTE(SUBSTITUTE('Probes and Primers'!$D102&amp;"_"&amp;'Probes and Primers'!$F102&amp;"_"&amp;IF('Probes and Primers'!$A102="Primers",LEFT('Probes and Primers'!$G102,3),LEFT('Probes and Primers'!$G102,1)),"-","")," ",""),"(",""),")",""))</f>
        <v>__</v>
      </c>
      <c r="B103" s="261">
        <f t="shared" si="2"/>
        <v>0</v>
      </c>
      <c r="C103" s="263" t="str">
        <f>SUBSTITUTE(SUBSTITUTE(SUBSTITUTE(SUBSTITUTE(SUBSTITUTE(SUBSTITUTE(SUBSTITUTE(SUBSTITUTE(SUBSTITUTE(SUBSTITUTE(SUBSTITUTE(SUBSTITUTE(SUBSTITUTE(SUBSTITUTE(SUBSTITUTE(SUBSTITUTE(SUBSTITUTE(SUBSTITUTE(SUBSTITUTE(SUBSTITUTE(SUBSTITUTE(SUBSTITUTE(SUBSTITUTE(LOWER('Probes and Primers'!E102),
$W$3,"#"),
$W$4,"#"),
$W$5,"#"),
$W$6,"#"),
$W$7,"#"),
$W$8,"#"),
$W$9,"#"),
$W$10,"#"),
$W$11,"#"),
$W$12,"#"),
$W$13,"#"),
$W$14,"#"),
$W$15,"#"),
$W$16,"#"),
$W$17,"#"),
$W$18,"#"),
$W$19,"#"),
$W$20,"#"),
$W$21,"#"),
$W$22,"#"),
$W$23,"#"),
$W$24,""),
$W$25,"")</f>
        <v/>
      </c>
      <c r="D103" s="262" t="str">
        <f>_xlfn.CONCAT("Scorpion_",SUBSTITUTE(SUBSTITUTE(SUBSTITUTE(SUBSTITUTE('Scorpions Primers'!$C102&amp;"_"&amp;'Scorpions Primers'!$E102,"-","")," ",""),"(",""),")",""))</f>
        <v>Scorpion__</v>
      </c>
      <c r="E103" s="261">
        <f t="shared" si="3"/>
        <v>2</v>
      </c>
      <c r="F103" s="263" t="str">
        <f>_xlfn.LET(_xlpm.seq, LOWER(_xlfn.CONCAT('Scorpions Primers'!D102,'Scorpions Primers'!G102)),
SUBSTITUTE(SUBSTITUTE(SUBSTITUTE(SUBSTITUTE(SUBSTITUTE(SUBSTITUTE(SUBSTITUTE(SUBSTITUTE(SUBSTITUTE(SUBSTITUTE(SUBSTITUTE(SUBSTITUTE(SUBSTITUTE(SUBSTITUTE(SUBSTITUTE(SUBSTITUTE(SUBSTITUTE(_xlpm.seq,
$X$3,"#"),
$X$4,"#"),
$X$5,"#"),
$X$6,"#"),
$X$7,"#"),
$X$8,"#"),
$X$9,"#"),
$X$10,"#"),
$X$11,"#"),
$X$12,"#"),
$X$13,"#"),
$X$14,"#"),
$X$15,"#"),
$X$16,"#"),
$X$17,"#"),
$X$18,""),
$X$19,))</f>
        <v/>
      </c>
    </row>
    <row r="104" spans="1:6">
      <c r="A104" s="262" t="str">
        <f>_xlfn.TEXTJOIN("__",TRUE,IFERROR(LEFT('Probes and Primers'!$A103,SEARCH(" Probes",'Probes and Primers'!$A103)-1),'Probes and Primers'!$A103),SUBSTITUTE(SUBSTITUTE(SUBSTITUTE(SUBSTITUTE('Probes and Primers'!$D103&amp;"_"&amp;'Probes and Primers'!$F103&amp;"_"&amp;IF('Probes and Primers'!$A103="Primers",LEFT('Probes and Primers'!$G103,3),LEFT('Probes and Primers'!$G103,1)),"-","")," ",""),"(",""),")",""))</f>
        <v>__</v>
      </c>
      <c r="B104" s="261">
        <f t="shared" si="2"/>
        <v>0</v>
      </c>
      <c r="C104" s="263" t="str">
        <f>SUBSTITUTE(SUBSTITUTE(SUBSTITUTE(SUBSTITUTE(SUBSTITUTE(SUBSTITUTE(SUBSTITUTE(SUBSTITUTE(SUBSTITUTE(SUBSTITUTE(SUBSTITUTE(SUBSTITUTE(SUBSTITUTE(SUBSTITUTE(SUBSTITUTE(SUBSTITUTE(SUBSTITUTE(SUBSTITUTE(SUBSTITUTE(SUBSTITUTE(SUBSTITUTE(SUBSTITUTE(SUBSTITUTE(LOWER('Probes and Primers'!E103),
$W$3,"#"),
$W$4,"#"),
$W$5,"#"),
$W$6,"#"),
$W$7,"#"),
$W$8,"#"),
$W$9,"#"),
$W$10,"#"),
$W$11,"#"),
$W$12,"#"),
$W$13,"#"),
$W$14,"#"),
$W$15,"#"),
$W$16,"#"),
$W$17,"#"),
$W$18,"#"),
$W$19,"#"),
$W$20,"#"),
$W$21,"#"),
$W$22,"#"),
$W$23,"#"),
$W$24,""),
$W$25,"")</f>
        <v/>
      </c>
      <c r="D104" s="262" t="str">
        <f>_xlfn.CONCAT("Scorpion_",SUBSTITUTE(SUBSTITUTE(SUBSTITUTE(SUBSTITUTE('Scorpions Primers'!$C103&amp;"_"&amp;'Scorpions Primers'!$E103,"-","")," ",""),"(",""),")",""))</f>
        <v>Scorpion__</v>
      </c>
      <c r="E104" s="261">
        <f t="shared" si="3"/>
        <v>2</v>
      </c>
      <c r="F104" s="263" t="str">
        <f>_xlfn.LET(_xlpm.seq, LOWER(_xlfn.CONCAT('Scorpions Primers'!D103,'Scorpions Primers'!G103)),
SUBSTITUTE(SUBSTITUTE(SUBSTITUTE(SUBSTITUTE(SUBSTITUTE(SUBSTITUTE(SUBSTITUTE(SUBSTITUTE(SUBSTITUTE(SUBSTITUTE(SUBSTITUTE(SUBSTITUTE(SUBSTITUTE(SUBSTITUTE(SUBSTITUTE(SUBSTITUTE(SUBSTITUTE(_xlpm.seq,
$X$3,"#"),
$X$4,"#"),
$X$5,"#"),
$X$6,"#"),
$X$7,"#"),
$X$8,"#"),
$X$9,"#"),
$X$10,"#"),
$X$11,"#"),
$X$12,"#"),
$X$13,"#"),
$X$14,"#"),
$X$15,"#"),
$X$16,"#"),
$X$17,"#"),
$X$18,""),
$X$19,))</f>
        <v/>
      </c>
    </row>
    <row r="105" spans="1:6">
      <c r="A105" s="262" t="str">
        <f>_xlfn.TEXTJOIN("__",TRUE,IFERROR(LEFT('Probes and Primers'!$A104,SEARCH(" Probes",'Probes and Primers'!$A104)-1),'Probes and Primers'!$A104),SUBSTITUTE(SUBSTITUTE(SUBSTITUTE(SUBSTITUTE('Probes and Primers'!$D104&amp;"_"&amp;'Probes and Primers'!$F104&amp;"_"&amp;IF('Probes and Primers'!$A104="Primers",LEFT('Probes and Primers'!$G104,3),LEFT('Probes and Primers'!$G104,1)),"-","")," ",""),"(",""),")",""))</f>
        <v>__</v>
      </c>
      <c r="B105" s="261">
        <f t="shared" si="2"/>
        <v>0</v>
      </c>
      <c r="C105" s="263" t="str">
        <f>SUBSTITUTE(SUBSTITUTE(SUBSTITUTE(SUBSTITUTE(SUBSTITUTE(SUBSTITUTE(SUBSTITUTE(SUBSTITUTE(SUBSTITUTE(SUBSTITUTE(SUBSTITUTE(SUBSTITUTE(SUBSTITUTE(SUBSTITUTE(SUBSTITUTE(SUBSTITUTE(SUBSTITUTE(SUBSTITUTE(SUBSTITUTE(SUBSTITUTE(SUBSTITUTE(SUBSTITUTE(SUBSTITUTE(LOWER('Probes and Primers'!E104),
$W$3,"#"),
$W$4,"#"),
$W$5,"#"),
$W$6,"#"),
$W$7,"#"),
$W$8,"#"),
$W$9,"#"),
$W$10,"#"),
$W$11,"#"),
$W$12,"#"),
$W$13,"#"),
$W$14,"#"),
$W$15,"#"),
$W$16,"#"),
$W$17,"#"),
$W$18,"#"),
$W$19,"#"),
$W$20,"#"),
$W$21,"#"),
$W$22,"#"),
$W$23,"#"),
$W$24,""),
$W$25,"")</f>
        <v/>
      </c>
      <c r="D105" s="262" t="str">
        <f>_xlfn.CONCAT("Scorpion_",SUBSTITUTE(SUBSTITUTE(SUBSTITUTE(SUBSTITUTE('Scorpions Primers'!$C104&amp;"_"&amp;'Scorpions Primers'!$E104,"-","")," ",""),"(",""),")",""))</f>
        <v>Scorpion__</v>
      </c>
      <c r="E105" s="261">
        <f t="shared" si="3"/>
        <v>2</v>
      </c>
      <c r="F105" s="263" t="str">
        <f>_xlfn.LET(_xlpm.seq, LOWER(_xlfn.CONCAT('Scorpions Primers'!D104,'Scorpions Primers'!G104)),
SUBSTITUTE(SUBSTITUTE(SUBSTITUTE(SUBSTITUTE(SUBSTITUTE(SUBSTITUTE(SUBSTITUTE(SUBSTITUTE(SUBSTITUTE(SUBSTITUTE(SUBSTITUTE(SUBSTITUTE(SUBSTITUTE(SUBSTITUTE(SUBSTITUTE(SUBSTITUTE(SUBSTITUTE(_xlpm.seq,
$X$3,"#"),
$X$4,"#"),
$X$5,"#"),
$X$6,"#"),
$X$7,"#"),
$X$8,"#"),
$X$9,"#"),
$X$10,"#"),
$X$11,"#"),
$X$12,"#"),
$X$13,"#"),
$X$14,"#"),
$X$15,"#"),
$X$16,"#"),
$X$17,"#"),
$X$18,""),
$X$19,))</f>
        <v/>
      </c>
    </row>
    <row r="106" spans="1:6">
      <c r="A106" s="262" t="str">
        <f>_xlfn.TEXTJOIN("__",TRUE,IFERROR(LEFT('Probes and Primers'!$A105,SEARCH(" Probes",'Probes and Primers'!$A105)-1),'Probes and Primers'!$A105),SUBSTITUTE(SUBSTITUTE(SUBSTITUTE(SUBSTITUTE('Probes and Primers'!$D105&amp;"_"&amp;'Probes and Primers'!$F105&amp;"_"&amp;IF('Probes and Primers'!$A105="Primers",LEFT('Probes and Primers'!$G105,3),LEFT('Probes and Primers'!$G105,1)),"-","")," ",""),"(",""),")",""))</f>
        <v>__</v>
      </c>
      <c r="B106" s="261">
        <f t="shared" si="2"/>
        <v>0</v>
      </c>
      <c r="C106" s="263" t="str">
        <f>SUBSTITUTE(SUBSTITUTE(SUBSTITUTE(SUBSTITUTE(SUBSTITUTE(SUBSTITUTE(SUBSTITUTE(SUBSTITUTE(SUBSTITUTE(SUBSTITUTE(SUBSTITUTE(SUBSTITUTE(SUBSTITUTE(SUBSTITUTE(SUBSTITUTE(SUBSTITUTE(SUBSTITUTE(SUBSTITUTE(SUBSTITUTE(SUBSTITUTE(SUBSTITUTE(SUBSTITUTE(SUBSTITUTE(LOWER('Probes and Primers'!E105),
$W$3,"#"),
$W$4,"#"),
$W$5,"#"),
$W$6,"#"),
$W$7,"#"),
$W$8,"#"),
$W$9,"#"),
$W$10,"#"),
$W$11,"#"),
$W$12,"#"),
$W$13,"#"),
$W$14,"#"),
$W$15,"#"),
$W$16,"#"),
$W$17,"#"),
$W$18,"#"),
$W$19,"#"),
$W$20,"#"),
$W$21,"#"),
$W$22,"#"),
$W$23,"#"),
$W$24,""),
$W$25,"")</f>
        <v/>
      </c>
      <c r="D106" s="262" t="str">
        <f>_xlfn.CONCAT("Scorpion_",SUBSTITUTE(SUBSTITUTE(SUBSTITUTE(SUBSTITUTE('Scorpions Primers'!$C105&amp;"_"&amp;'Scorpions Primers'!$E105,"-","")," ",""),"(",""),")",""))</f>
        <v>Scorpion__</v>
      </c>
      <c r="E106" s="261">
        <f t="shared" si="3"/>
        <v>2</v>
      </c>
      <c r="F106" s="263" t="str">
        <f>_xlfn.LET(_xlpm.seq, LOWER(_xlfn.CONCAT('Scorpions Primers'!D105,'Scorpions Primers'!G105)),
SUBSTITUTE(SUBSTITUTE(SUBSTITUTE(SUBSTITUTE(SUBSTITUTE(SUBSTITUTE(SUBSTITUTE(SUBSTITUTE(SUBSTITUTE(SUBSTITUTE(SUBSTITUTE(SUBSTITUTE(SUBSTITUTE(SUBSTITUTE(SUBSTITUTE(SUBSTITUTE(SUBSTITUTE(_xlpm.seq,
$X$3,"#"),
$X$4,"#"),
$X$5,"#"),
$X$6,"#"),
$X$7,"#"),
$X$8,"#"),
$X$9,"#"),
$X$10,"#"),
$X$11,"#"),
$X$12,"#"),
$X$13,"#"),
$X$14,"#"),
$X$15,"#"),
$X$16,"#"),
$X$17,"#"),
$X$18,""),
$X$19,))</f>
        <v/>
      </c>
    </row>
    <row r="107" spans="1:6">
      <c r="A107" s="262" t="str">
        <f>_xlfn.TEXTJOIN("__",TRUE,IFERROR(LEFT('Probes and Primers'!$A106,SEARCH(" Probes",'Probes and Primers'!$A106)-1),'Probes and Primers'!$A106),SUBSTITUTE(SUBSTITUTE(SUBSTITUTE(SUBSTITUTE('Probes and Primers'!$D106&amp;"_"&amp;'Probes and Primers'!$F106&amp;"_"&amp;IF('Probes and Primers'!$A106="Primers",LEFT('Probes and Primers'!$G106,3),LEFT('Probes and Primers'!$G106,1)),"-","")," ",""),"(",""),")",""))</f>
        <v>__</v>
      </c>
      <c r="B107" s="261">
        <f t="shared" si="2"/>
        <v>0</v>
      </c>
      <c r="C107" s="263" t="str">
        <f>SUBSTITUTE(SUBSTITUTE(SUBSTITUTE(SUBSTITUTE(SUBSTITUTE(SUBSTITUTE(SUBSTITUTE(SUBSTITUTE(SUBSTITUTE(SUBSTITUTE(SUBSTITUTE(SUBSTITUTE(SUBSTITUTE(SUBSTITUTE(SUBSTITUTE(SUBSTITUTE(SUBSTITUTE(SUBSTITUTE(SUBSTITUTE(SUBSTITUTE(SUBSTITUTE(SUBSTITUTE(SUBSTITUTE(LOWER('Probes and Primers'!E106),
$W$3,"#"),
$W$4,"#"),
$W$5,"#"),
$W$6,"#"),
$W$7,"#"),
$W$8,"#"),
$W$9,"#"),
$W$10,"#"),
$W$11,"#"),
$W$12,"#"),
$W$13,"#"),
$W$14,"#"),
$W$15,"#"),
$W$16,"#"),
$W$17,"#"),
$W$18,"#"),
$W$19,"#"),
$W$20,"#"),
$W$21,"#"),
$W$22,"#"),
$W$23,"#"),
$W$24,""),
$W$25,"")</f>
        <v/>
      </c>
      <c r="D107" s="262" t="str">
        <f>_xlfn.CONCAT("Scorpion_",SUBSTITUTE(SUBSTITUTE(SUBSTITUTE(SUBSTITUTE('Scorpions Primers'!$C106&amp;"_"&amp;'Scorpions Primers'!$E106,"-","")," ",""),"(",""),")",""))</f>
        <v>Scorpion__</v>
      </c>
      <c r="E107" s="261">
        <f t="shared" si="3"/>
        <v>2</v>
      </c>
      <c r="F107" s="263" t="str">
        <f>_xlfn.LET(_xlpm.seq, LOWER(_xlfn.CONCAT('Scorpions Primers'!D106,'Scorpions Primers'!G106)),
SUBSTITUTE(SUBSTITUTE(SUBSTITUTE(SUBSTITUTE(SUBSTITUTE(SUBSTITUTE(SUBSTITUTE(SUBSTITUTE(SUBSTITUTE(SUBSTITUTE(SUBSTITUTE(SUBSTITUTE(SUBSTITUTE(SUBSTITUTE(SUBSTITUTE(SUBSTITUTE(SUBSTITUTE(_xlpm.seq,
$X$3,"#"),
$X$4,"#"),
$X$5,"#"),
$X$6,"#"),
$X$7,"#"),
$X$8,"#"),
$X$9,"#"),
$X$10,"#"),
$X$11,"#"),
$X$12,"#"),
$X$13,"#"),
$X$14,"#"),
$X$15,"#"),
$X$16,"#"),
$X$17,"#"),
$X$18,""),
$X$19,))</f>
        <v/>
      </c>
    </row>
    <row r="108" spans="1:6">
      <c r="A108" s="262" t="str">
        <f>_xlfn.TEXTJOIN("__",TRUE,IFERROR(LEFT('Probes and Primers'!$A107,SEARCH(" Probes",'Probes and Primers'!$A107)-1),'Probes and Primers'!$A107),SUBSTITUTE(SUBSTITUTE(SUBSTITUTE(SUBSTITUTE('Probes and Primers'!$D107&amp;"_"&amp;'Probes and Primers'!$F107&amp;"_"&amp;IF('Probes and Primers'!$A107="Primers",LEFT('Probes and Primers'!$G107,3),LEFT('Probes and Primers'!$G107,1)),"-","")," ",""),"(",""),")",""))</f>
        <v>__</v>
      </c>
      <c r="B108" s="261">
        <f t="shared" si="2"/>
        <v>0</v>
      </c>
      <c r="C108" s="263" t="str">
        <f>SUBSTITUTE(SUBSTITUTE(SUBSTITUTE(SUBSTITUTE(SUBSTITUTE(SUBSTITUTE(SUBSTITUTE(SUBSTITUTE(SUBSTITUTE(SUBSTITUTE(SUBSTITUTE(SUBSTITUTE(SUBSTITUTE(SUBSTITUTE(SUBSTITUTE(SUBSTITUTE(SUBSTITUTE(SUBSTITUTE(SUBSTITUTE(SUBSTITUTE(SUBSTITUTE(SUBSTITUTE(SUBSTITUTE(LOWER('Probes and Primers'!E107),
$W$3,"#"),
$W$4,"#"),
$W$5,"#"),
$W$6,"#"),
$W$7,"#"),
$W$8,"#"),
$W$9,"#"),
$W$10,"#"),
$W$11,"#"),
$W$12,"#"),
$W$13,"#"),
$W$14,"#"),
$W$15,"#"),
$W$16,"#"),
$W$17,"#"),
$W$18,"#"),
$W$19,"#"),
$W$20,"#"),
$W$21,"#"),
$W$22,"#"),
$W$23,"#"),
$W$24,""),
$W$25,"")</f>
        <v/>
      </c>
      <c r="D108" s="262" t="str">
        <f>_xlfn.CONCAT("Scorpion_",SUBSTITUTE(SUBSTITUTE(SUBSTITUTE(SUBSTITUTE('Scorpions Primers'!$C107&amp;"_"&amp;'Scorpions Primers'!$E107,"-","")," ",""),"(",""),")",""))</f>
        <v>Scorpion__</v>
      </c>
      <c r="E108" s="261">
        <f t="shared" si="3"/>
        <v>2</v>
      </c>
      <c r="F108" s="263" t="str">
        <f>_xlfn.LET(_xlpm.seq, LOWER(_xlfn.CONCAT('Scorpions Primers'!D107,'Scorpions Primers'!G107)),
SUBSTITUTE(SUBSTITUTE(SUBSTITUTE(SUBSTITUTE(SUBSTITUTE(SUBSTITUTE(SUBSTITUTE(SUBSTITUTE(SUBSTITUTE(SUBSTITUTE(SUBSTITUTE(SUBSTITUTE(SUBSTITUTE(SUBSTITUTE(SUBSTITUTE(SUBSTITUTE(SUBSTITUTE(_xlpm.seq,
$X$3,"#"),
$X$4,"#"),
$X$5,"#"),
$X$6,"#"),
$X$7,"#"),
$X$8,"#"),
$X$9,"#"),
$X$10,"#"),
$X$11,"#"),
$X$12,"#"),
$X$13,"#"),
$X$14,"#"),
$X$15,"#"),
$X$16,"#"),
$X$17,"#"),
$X$18,""),
$X$19,))</f>
        <v/>
      </c>
    </row>
    <row r="109" spans="1:6">
      <c r="A109" s="262" t="str">
        <f>_xlfn.TEXTJOIN("__",TRUE,IFERROR(LEFT('Probes and Primers'!$A108,SEARCH(" Probes",'Probes and Primers'!$A108)-1),'Probes and Primers'!$A108),SUBSTITUTE(SUBSTITUTE(SUBSTITUTE(SUBSTITUTE('Probes and Primers'!$D108&amp;"_"&amp;'Probes and Primers'!$F108&amp;"_"&amp;IF('Probes and Primers'!$A108="Primers",LEFT('Probes and Primers'!$G108,3),LEFT('Probes and Primers'!$G108,1)),"-","")," ",""),"(",""),")",""))</f>
        <v>__</v>
      </c>
      <c r="B109" s="261">
        <f t="shared" si="2"/>
        <v>0</v>
      </c>
      <c r="C109" s="263" t="str">
        <f>SUBSTITUTE(SUBSTITUTE(SUBSTITUTE(SUBSTITUTE(SUBSTITUTE(SUBSTITUTE(SUBSTITUTE(SUBSTITUTE(SUBSTITUTE(SUBSTITUTE(SUBSTITUTE(SUBSTITUTE(SUBSTITUTE(SUBSTITUTE(SUBSTITUTE(SUBSTITUTE(SUBSTITUTE(SUBSTITUTE(SUBSTITUTE(SUBSTITUTE(SUBSTITUTE(SUBSTITUTE(SUBSTITUTE(LOWER('Probes and Primers'!E108),
$W$3,"#"),
$W$4,"#"),
$W$5,"#"),
$W$6,"#"),
$W$7,"#"),
$W$8,"#"),
$W$9,"#"),
$W$10,"#"),
$W$11,"#"),
$W$12,"#"),
$W$13,"#"),
$W$14,"#"),
$W$15,"#"),
$W$16,"#"),
$W$17,"#"),
$W$18,"#"),
$W$19,"#"),
$W$20,"#"),
$W$21,"#"),
$W$22,"#"),
$W$23,"#"),
$W$24,""),
$W$25,"")</f>
        <v/>
      </c>
      <c r="D109" s="262" t="str">
        <f>_xlfn.CONCAT("Scorpion_",SUBSTITUTE(SUBSTITUTE(SUBSTITUTE(SUBSTITUTE('Scorpions Primers'!$C108&amp;"_"&amp;'Scorpions Primers'!$E108,"-","")," ",""),"(",""),")",""))</f>
        <v>Scorpion__</v>
      </c>
      <c r="E109" s="261">
        <f t="shared" si="3"/>
        <v>2</v>
      </c>
      <c r="F109" s="263" t="str">
        <f>_xlfn.LET(_xlpm.seq, LOWER(_xlfn.CONCAT('Scorpions Primers'!D108,'Scorpions Primers'!G108)),
SUBSTITUTE(SUBSTITUTE(SUBSTITUTE(SUBSTITUTE(SUBSTITUTE(SUBSTITUTE(SUBSTITUTE(SUBSTITUTE(SUBSTITUTE(SUBSTITUTE(SUBSTITUTE(SUBSTITUTE(SUBSTITUTE(SUBSTITUTE(SUBSTITUTE(SUBSTITUTE(SUBSTITUTE(_xlpm.seq,
$X$3,"#"),
$X$4,"#"),
$X$5,"#"),
$X$6,"#"),
$X$7,"#"),
$X$8,"#"),
$X$9,"#"),
$X$10,"#"),
$X$11,"#"),
$X$12,"#"),
$X$13,"#"),
$X$14,"#"),
$X$15,"#"),
$X$16,"#"),
$X$17,"#"),
$X$18,""),
$X$19,))</f>
        <v/>
      </c>
    </row>
    <row r="110" spans="1:6">
      <c r="A110" s="262" t="str">
        <f>_xlfn.TEXTJOIN("__",TRUE,IFERROR(LEFT('Probes and Primers'!$A109,SEARCH(" Probes",'Probes and Primers'!$A109)-1),'Probes and Primers'!$A109),SUBSTITUTE(SUBSTITUTE(SUBSTITUTE(SUBSTITUTE('Probes and Primers'!$D109&amp;"_"&amp;'Probes and Primers'!$F109&amp;"_"&amp;IF('Probes and Primers'!$A109="Primers",LEFT('Probes and Primers'!$G109,3),LEFT('Probes and Primers'!$G109,1)),"-","")," ",""),"(",""),")",""))</f>
        <v>__</v>
      </c>
      <c r="B110" s="261">
        <f t="shared" si="2"/>
        <v>0</v>
      </c>
      <c r="C110" s="263" t="str">
        <f>SUBSTITUTE(SUBSTITUTE(SUBSTITUTE(SUBSTITUTE(SUBSTITUTE(SUBSTITUTE(SUBSTITUTE(SUBSTITUTE(SUBSTITUTE(SUBSTITUTE(SUBSTITUTE(SUBSTITUTE(SUBSTITUTE(SUBSTITUTE(SUBSTITUTE(SUBSTITUTE(SUBSTITUTE(SUBSTITUTE(SUBSTITUTE(SUBSTITUTE(SUBSTITUTE(SUBSTITUTE(SUBSTITUTE(LOWER('Probes and Primers'!E109),
$W$3,"#"),
$W$4,"#"),
$W$5,"#"),
$W$6,"#"),
$W$7,"#"),
$W$8,"#"),
$W$9,"#"),
$W$10,"#"),
$W$11,"#"),
$W$12,"#"),
$W$13,"#"),
$W$14,"#"),
$W$15,"#"),
$W$16,"#"),
$W$17,"#"),
$W$18,"#"),
$W$19,"#"),
$W$20,"#"),
$W$21,"#"),
$W$22,"#"),
$W$23,"#"),
$W$24,""),
$W$25,"")</f>
        <v/>
      </c>
      <c r="D110" s="262" t="str">
        <f>_xlfn.CONCAT("Scorpion_",SUBSTITUTE(SUBSTITUTE(SUBSTITUTE(SUBSTITUTE('Scorpions Primers'!$C109&amp;"_"&amp;'Scorpions Primers'!$E109,"-","")," ",""),"(",""),")",""))</f>
        <v>Scorpion__</v>
      </c>
      <c r="E110" s="261">
        <f t="shared" si="3"/>
        <v>2</v>
      </c>
      <c r="F110" s="263" t="str">
        <f>_xlfn.LET(_xlpm.seq, LOWER(_xlfn.CONCAT('Scorpions Primers'!D109,'Scorpions Primers'!G109)),
SUBSTITUTE(SUBSTITUTE(SUBSTITUTE(SUBSTITUTE(SUBSTITUTE(SUBSTITUTE(SUBSTITUTE(SUBSTITUTE(SUBSTITUTE(SUBSTITUTE(SUBSTITUTE(SUBSTITUTE(SUBSTITUTE(SUBSTITUTE(SUBSTITUTE(SUBSTITUTE(SUBSTITUTE(_xlpm.seq,
$X$3,"#"),
$X$4,"#"),
$X$5,"#"),
$X$6,"#"),
$X$7,"#"),
$X$8,"#"),
$X$9,"#"),
$X$10,"#"),
$X$11,"#"),
$X$12,"#"),
$X$13,"#"),
$X$14,"#"),
$X$15,"#"),
$X$16,"#"),
$X$17,"#"),
$X$18,""),
$X$19,))</f>
        <v/>
      </c>
    </row>
    <row r="111" spans="1:6">
      <c r="A111" s="262" t="str">
        <f>_xlfn.TEXTJOIN("__",TRUE,IFERROR(LEFT('Probes and Primers'!$A110,SEARCH(" Probes",'Probes and Primers'!$A110)-1),'Probes and Primers'!$A110),SUBSTITUTE(SUBSTITUTE(SUBSTITUTE(SUBSTITUTE('Probes and Primers'!$D110&amp;"_"&amp;'Probes and Primers'!$F110&amp;"_"&amp;IF('Probes and Primers'!$A110="Primers",LEFT('Probes and Primers'!$G110,3),LEFT('Probes and Primers'!$G110,1)),"-","")," ",""),"(",""),")",""))</f>
        <v>__</v>
      </c>
      <c r="B111" s="261">
        <f t="shared" si="2"/>
        <v>0</v>
      </c>
      <c r="C111" s="263" t="str">
        <f>SUBSTITUTE(SUBSTITUTE(SUBSTITUTE(SUBSTITUTE(SUBSTITUTE(SUBSTITUTE(SUBSTITUTE(SUBSTITUTE(SUBSTITUTE(SUBSTITUTE(SUBSTITUTE(SUBSTITUTE(SUBSTITUTE(SUBSTITUTE(SUBSTITUTE(SUBSTITUTE(SUBSTITUTE(SUBSTITUTE(SUBSTITUTE(SUBSTITUTE(SUBSTITUTE(SUBSTITUTE(SUBSTITUTE(LOWER('Probes and Primers'!E110),
$W$3,"#"),
$W$4,"#"),
$W$5,"#"),
$W$6,"#"),
$W$7,"#"),
$W$8,"#"),
$W$9,"#"),
$W$10,"#"),
$W$11,"#"),
$W$12,"#"),
$W$13,"#"),
$W$14,"#"),
$W$15,"#"),
$W$16,"#"),
$W$17,"#"),
$W$18,"#"),
$W$19,"#"),
$W$20,"#"),
$W$21,"#"),
$W$22,"#"),
$W$23,"#"),
$W$24,""),
$W$25,"")</f>
        <v/>
      </c>
      <c r="D111" s="262" t="str">
        <f>_xlfn.CONCAT("Scorpion_",SUBSTITUTE(SUBSTITUTE(SUBSTITUTE(SUBSTITUTE('Scorpions Primers'!$C110&amp;"_"&amp;'Scorpions Primers'!$E110,"-","")," ",""),"(",""),")",""))</f>
        <v>Scorpion__</v>
      </c>
      <c r="E111" s="261">
        <f t="shared" si="3"/>
        <v>2</v>
      </c>
      <c r="F111" s="263" t="str">
        <f>_xlfn.LET(_xlpm.seq, LOWER(_xlfn.CONCAT('Scorpions Primers'!D110,'Scorpions Primers'!G110)),
SUBSTITUTE(SUBSTITUTE(SUBSTITUTE(SUBSTITUTE(SUBSTITUTE(SUBSTITUTE(SUBSTITUTE(SUBSTITUTE(SUBSTITUTE(SUBSTITUTE(SUBSTITUTE(SUBSTITUTE(SUBSTITUTE(SUBSTITUTE(SUBSTITUTE(SUBSTITUTE(SUBSTITUTE(_xlpm.seq,
$X$3,"#"),
$X$4,"#"),
$X$5,"#"),
$X$6,"#"),
$X$7,"#"),
$X$8,"#"),
$X$9,"#"),
$X$10,"#"),
$X$11,"#"),
$X$12,"#"),
$X$13,"#"),
$X$14,"#"),
$X$15,"#"),
$X$16,"#"),
$X$17,"#"),
$X$18,""),
$X$19,))</f>
        <v/>
      </c>
    </row>
    <row r="112" spans="1:6">
      <c r="A112" s="262" t="str">
        <f>_xlfn.TEXTJOIN("__",TRUE,IFERROR(LEFT('Probes and Primers'!$A111,SEARCH(" Probes",'Probes and Primers'!$A111)-1),'Probes and Primers'!$A111),SUBSTITUTE(SUBSTITUTE(SUBSTITUTE(SUBSTITUTE('Probes and Primers'!$D111&amp;"_"&amp;'Probes and Primers'!$F111&amp;"_"&amp;IF('Probes and Primers'!$A111="Primers",LEFT('Probes and Primers'!$G111,3),LEFT('Probes and Primers'!$G111,1)),"-","")," ",""),"(",""),")",""))</f>
        <v>__</v>
      </c>
      <c r="B112" s="261">
        <f t="shared" si="2"/>
        <v>0</v>
      </c>
      <c r="C112" s="263" t="str">
        <f>SUBSTITUTE(SUBSTITUTE(SUBSTITUTE(SUBSTITUTE(SUBSTITUTE(SUBSTITUTE(SUBSTITUTE(SUBSTITUTE(SUBSTITUTE(SUBSTITUTE(SUBSTITUTE(SUBSTITUTE(SUBSTITUTE(SUBSTITUTE(SUBSTITUTE(SUBSTITUTE(SUBSTITUTE(SUBSTITUTE(SUBSTITUTE(SUBSTITUTE(SUBSTITUTE(SUBSTITUTE(SUBSTITUTE(LOWER('Probes and Primers'!E111),
$W$3,"#"),
$W$4,"#"),
$W$5,"#"),
$W$6,"#"),
$W$7,"#"),
$W$8,"#"),
$W$9,"#"),
$W$10,"#"),
$W$11,"#"),
$W$12,"#"),
$W$13,"#"),
$W$14,"#"),
$W$15,"#"),
$W$16,"#"),
$W$17,"#"),
$W$18,"#"),
$W$19,"#"),
$W$20,"#"),
$W$21,"#"),
$W$22,"#"),
$W$23,"#"),
$W$24,""),
$W$25,"")</f>
        <v/>
      </c>
      <c r="D112" s="262" t="str">
        <f>_xlfn.CONCAT("Scorpion_",SUBSTITUTE(SUBSTITUTE(SUBSTITUTE(SUBSTITUTE('Scorpions Primers'!$C111&amp;"_"&amp;'Scorpions Primers'!$E111,"-","")," ",""),"(",""),")",""))</f>
        <v>Scorpion__</v>
      </c>
      <c r="E112" s="261">
        <f t="shared" si="3"/>
        <v>2</v>
      </c>
      <c r="F112" s="263" t="str">
        <f>_xlfn.LET(_xlpm.seq, LOWER(_xlfn.CONCAT('Scorpions Primers'!D111,'Scorpions Primers'!G111)),
SUBSTITUTE(SUBSTITUTE(SUBSTITUTE(SUBSTITUTE(SUBSTITUTE(SUBSTITUTE(SUBSTITUTE(SUBSTITUTE(SUBSTITUTE(SUBSTITUTE(SUBSTITUTE(SUBSTITUTE(SUBSTITUTE(SUBSTITUTE(SUBSTITUTE(SUBSTITUTE(SUBSTITUTE(_xlpm.seq,
$X$3,"#"),
$X$4,"#"),
$X$5,"#"),
$X$6,"#"),
$X$7,"#"),
$X$8,"#"),
$X$9,"#"),
$X$10,"#"),
$X$11,"#"),
$X$12,"#"),
$X$13,"#"),
$X$14,"#"),
$X$15,"#"),
$X$16,"#"),
$X$17,"#"),
$X$18,""),
$X$19,))</f>
        <v/>
      </c>
    </row>
    <row r="113" spans="1:6">
      <c r="A113" s="262" t="str">
        <f>_xlfn.TEXTJOIN("__",TRUE,IFERROR(LEFT('Probes and Primers'!$A112,SEARCH(" Probes",'Probes and Primers'!$A112)-1),'Probes and Primers'!$A112),SUBSTITUTE(SUBSTITUTE(SUBSTITUTE(SUBSTITUTE('Probes and Primers'!$D112&amp;"_"&amp;'Probes and Primers'!$F112&amp;"_"&amp;IF('Probes and Primers'!$A112="Primers",LEFT('Probes and Primers'!$G112,3),LEFT('Probes and Primers'!$G112,1)),"-","")," ",""),"(",""),")",""))</f>
        <v>__</v>
      </c>
      <c r="B113" s="261">
        <f t="shared" si="2"/>
        <v>0</v>
      </c>
      <c r="C113" s="263" t="str">
        <f>SUBSTITUTE(SUBSTITUTE(SUBSTITUTE(SUBSTITUTE(SUBSTITUTE(SUBSTITUTE(SUBSTITUTE(SUBSTITUTE(SUBSTITUTE(SUBSTITUTE(SUBSTITUTE(SUBSTITUTE(SUBSTITUTE(SUBSTITUTE(SUBSTITUTE(SUBSTITUTE(SUBSTITUTE(SUBSTITUTE(SUBSTITUTE(SUBSTITUTE(SUBSTITUTE(SUBSTITUTE(SUBSTITUTE(LOWER('Probes and Primers'!E112),
$W$3,"#"),
$W$4,"#"),
$W$5,"#"),
$W$6,"#"),
$W$7,"#"),
$W$8,"#"),
$W$9,"#"),
$W$10,"#"),
$W$11,"#"),
$W$12,"#"),
$W$13,"#"),
$W$14,"#"),
$W$15,"#"),
$W$16,"#"),
$W$17,"#"),
$W$18,"#"),
$W$19,"#"),
$W$20,"#"),
$W$21,"#"),
$W$22,"#"),
$W$23,"#"),
$W$24,""),
$W$25,"")</f>
        <v/>
      </c>
      <c r="D113" s="262" t="str">
        <f>_xlfn.CONCAT("Scorpion_",SUBSTITUTE(SUBSTITUTE(SUBSTITUTE(SUBSTITUTE('Scorpions Primers'!$C112&amp;"_"&amp;'Scorpions Primers'!$E112,"-","")," ",""),"(",""),")",""))</f>
        <v>Scorpion__</v>
      </c>
      <c r="E113" s="261">
        <f t="shared" si="3"/>
        <v>2</v>
      </c>
      <c r="F113" s="263" t="str">
        <f>_xlfn.LET(_xlpm.seq, LOWER(_xlfn.CONCAT('Scorpions Primers'!D112,'Scorpions Primers'!G112)),
SUBSTITUTE(SUBSTITUTE(SUBSTITUTE(SUBSTITUTE(SUBSTITUTE(SUBSTITUTE(SUBSTITUTE(SUBSTITUTE(SUBSTITUTE(SUBSTITUTE(SUBSTITUTE(SUBSTITUTE(SUBSTITUTE(SUBSTITUTE(SUBSTITUTE(SUBSTITUTE(SUBSTITUTE(_xlpm.seq,
$X$3,"#"),
$X$4,"#"),
$X$5,"#"),
$X$6,"#"),
$X$7,"#"),
$X$8,"#"),
$X$9,"#"),
$X$10,"#"),
$X$11,"#"),
$X$12,"#"),
$X$13,"#"),
$X$14,"#"),
$X$15,"#"),
$X$16,"#"),
$X$17,"#"),
$X$18,""),
$X$19,))</f>
        <v/>
      </c>
    </row>
    <row r="114" spans="1:6">
      <c r="A114" s="262" t="str">
        <f>_xlfn.TEXTJOIN("__",TRUE,IFERROR(LEFT('Probes and Primers'!$A113,SEARCH(" Probes",'Probes and Primers'!$A113)-1),'Probes and Primers'!$A113),SUBSTITUTE(SUBSTITUTE(SUBSTITUTE(SUBSTITUTE('Probes and Primers'!$D113&amp;"_"&amp;'Probes and Primers'!$F113&amp;"_"&amp;IF('Probes and Primers'!$A113="Primers",LEFT('Probes and Primers'!$G113,3),LEFT('Probes and Primers'!$G113,1)),"-","")," ",""),"(",""),")",""))</f>
        <v>__</v>
      </c>
      <c r="B114" s="261">
        <f t="shared" si="2"/>
        <v>0</v>
      </c>
      <c r="C114" s="263" t="str">
        <f>SUBSTITUTE(SUBSTITUTE(SUBSTITUTE(SUBSTITUTE(SUBSTITUTE(SUBSTITUTE(SUBSTITUTE(SUBSTITUTE(SUBSTITUTE(SUBSTITUTE(SUBSTITUTE(SUBSTITUTE(SUBSTITUTE(SUBSTITUTE(SUBSTITUTE(SUBSTITUTE(SUBSTITUTE(SUBSTITUTE(SUBSTITUTE(SUBSTITUTE(SUBSTITUTE(SUBSTITUTE(SUBSTITUTE(LOWER('Probes and Primers'!E113),
$W$3,"#"),
$W$4,"#"),
$W$5,"#"),
$W$6,"#"),
$W$7,"#"),
$W$8,"#"),
$W$9,"#"),
$W$10,"#"),
$W$11,"#"),
$W$12,"#"),
$W$13,"#"),
$W$14,"#"),
$W$15,"#"),
$W$16,"#"),
$W$17,"#"),
$W$18,"#"),
$W$19,"#"),
$W$20,"#"),
$W$21,"#"),
$W$22,"#"),
$W$23,"#"),
$W$24,""),
$W$25,"")</f>
        <v/>
      </c>
      <c r="D114" s="262" t="str">
        <f>_xlfn.CONCAT("Scorpion_",SUBSTITUTE(SUBSTITUTE(SUBSTITUTE(SUBSTITUTE('Scorpions Primers'!$C113&amp;"_"&amp;'Scorpions Primers'!$E113,"-","")," ",""),"(",""),")",""))</f>
        <v>Scorpion__</v>
      </c>
      <c r="E114" s="261">
        <f t="shared" si="3"/>
        <v>2</v>
      </c>
      <c r="F114" s="263" t="str">
        <f>_xlfn.LET(_xlpm.seq, LOWER(_xlfn.CONCAT('Scorpions Primers'!D113,'Scorpions Primers'!G113)),
SUBSTITUTE(SUBSTITUTE(SUBSTITUTE(SUBSTITUTE(SUBSTITUTE(SUBSTITUTE(SUBSTITUTE(SUBSTITUTE(SUBSTITUTE(SUBSTITUTE(SUBSTITUTE(SUBSTITUTE(SUBSTITUTE(SUBSTITUTE(SUBSTITUTE(SUBSTITUTE(SUBSTITUTE(_xlpm.seq,
$X$3,"#"),
$X$4,"#"),
$X$5,"#"),
$X$6,"#"),
$X$7,"#"),
$X$8,"#"),
$X$9,"#"),
$X$10,"#"),
$X$11,"#"),
$X$12,"#"),
$X$13,"#"),
$X$14,"#"),
$X$15,"#"),
$X$16,"#"),
$X$17,"#"),
$X$18,""),
$X$19,))</f>
        <v/>
      </c>
    </row>
    <row r="115" spans="1:6">
      <c r="A115" s="262" t="str">
        <f>_xlfn.TEXTJOIN("__",TRUE,IFERROR(LEFT('Probes and Primers'!$A114,SEARCH(" Probes",'Probes and Primers'!$A114)-1),'Probes and Primers'!$A114),SUBSTITUTE(SUBSTITUTE(SUBSTITUTE(SUBSTITUTE('Probes and Primers'!$D114&amp;"_"&amp;'Probes and Primers'!$F114&amp;"_"&amp;IF('Probes and Primers'!$A114="Primers",LEFT('Probes and Primers'!$G114,3),LEFT('Probes and Primers'!$G114,1)),"-","")," ",""),"(",""),")",""))</f>
        <v>__</v>
      </c>
      <c r="B115" s="261">
        <f t="shared" si="2"/>
        <v>0</v>
      </c>
      <c r="C115" s="263" t="str">
        <f>SUBSTITUTE(SUBSTITUTE(SUBSTITUTE(SUBSTITUTE(SUBSTITUTE(SUBSTITUTE(SUBSTITUTE(SUBSTITUTE(SUBSTITUTE(SUBSTITUTE(SUBSTITUTE(SUBSTITUTE(SUBSTITUTE(SUBSTITUTE(SUBSTITUTE(SUBSTITUTE(SUBSTITUTE(SUBSTITUTE(SUBSTITUTE(SUBSTITUTE(SUBSTITUTE(SUBSTITUTE(SUBSTITUTE(LOWER('Probes and Primers'!E114),
$W$3,"#"),
$W$4,"#"),
$W$5,"#"),
$W$6,"#"),
$W$7,"#"),
$W$8,"#"),
$W$9,"#"),
$W$10,"#"),
$W$11,"#"),
$W$12,"#"),
$W$13,"#"),
$W$14,"#"),
$W$15,"#"),
$W$16,"#"),
$W$17,"#"),
$W$18,"#"),
$W$19,"#"),
$W$20,"#"),
$W$21,"#"),
$W$22,"#"),
$W$23,"#"),
$W$24,""),
$W$25,"")</f>
        <v/>
      </c>
      <c r="D115" s="262" t="str">
        <f>_xlfn.CONCAT("Scorpion_",SUBSTITUTE(SUBSTITUTE(SUBSTITUTE(SUBSTITUTE('Scorpions Primers'!$C114&amp;"_"&amp;'Scorpions Primers'!$E114,"-","")," ",""),"(",""),")",""))</f>
        <v>Scorpion__</v>
      </c>
      <c r="E115" s="261">
        <f t="shared" si="3"/>
        <v>2</v>
      </c>
      <c r="F115" s="263" t="str">
        <f>_xlfn.LET(_xlpm.seq, LOWER(_xlfn.CONCAT('Scorpions Primers'!D114,'Scorpions Primers'!G114)),
SUBSTITUTE(SUBSTITUTE(SUBSTITUTE(SUBSTITUTE(SUBSTITUTE(SUBSTITUTE(SUBSTITUTE(SUBSTITUTE(SUBSTITUTE(SUBSTITUTE(SUBSTITUTE(SUBSTITUTE(SUBSTITUTE(SUBSTITUTE(SUBSTITUTE(SUBSTITUTE(SUBSTITUTE(_xlpm.seq,
$X$3,"#"),
$X$4,"#"),
$X$5,"#"),
$X$6,"#"),
$X$7,"#"),
$X$8,"#"),
$X$9,"#"),
$X$10,"#"),
$X$11,"#"),
$X$12,"#"),
$X$13,"#"),
$X$14,"#"),
$X$15,"#"),
$X$16,"#"),
$X$17,"#"),
$X$18,""),
$X$19,))</f>
        <v/>
      </c>
    </row>
    <row r="116" spans="1:6">
      <c r="A116" s="262" t="str">
        <f>_xlfn.TEXTJOIN("__",TRUE,IFERROR(LEFT('Probes and Primers'!$A115,SEARCH(" Probes",'Probes and Primers'!$A115)-1),'Probes and Primers'!$A115),SUBSTITUTE(SUBSTITUTE(SUBSTITUTE(SUBSTITUTE('Probes and Primers'!$D115&amp;"_"&amp;'Probes and Primers'!$F115&amp;"_"&amp;IF('Probes and Primers'!$A115="Primers",LEFT('Probes and Primers'!$G115,3),LEFT('Probes and Primers'!$G115,1)),"-","")," ",""),"(",""),")",""))</f>
        <v>__</v>
      </c>
      <c r="B116" s="261">
        <f t="shared" si="2"/>
        <v>0</v>
      </c>
      <c r="C116" s="263" t="str">
        <f>SUBSTITUTE(SUBSTITUTE(SUBSTITUTE(SUBSTITUTE(SUBSTITUTE(SUBSTITUTE(SUBSTITUTE(SUBSTITUTE(SUBSTITUTE(SUBSTITUTE(SUBSTITUTE(SUBSTITUTE(SUBSTITUTE(SUBSTITUTE(SUBSTITUTE(SUBSTITUTE(SUBSTITUTE(SUBSTITUTE(SUBSTITUTE(SUBSTITUTE(SUBSTITUTE(SUBSTITUTE(SUBSTITUTE(LOWER('Probes and Primers'!E115),
$W$3,"#"),
$W$4,"#"),
$W$5,"#"),
$W$6,"#"),
$W$7,"#"),
$W$8,"#"),
$W$9,"#"),
$W$10,"#"),
$W$11,"#"),
$W$12,"#"),
$W$13,"#"),
$W$14,"#"),
$W$15,"#"),
$W$16,"#"),
$W$17,"#"),
$W$18,"#"),
$W$19,"#"),
$W$20,"#"),
$W$21,"#"),
$W$22,"#"),
$W$23,"#"),
$W$24,""),
$W$25,"")</f>
        <v/>
      </c>
      <c r="D116" s="262" t="str">
        <f>_xlfn.CONCAT("Scorpion_",SUBSTITUTE(SUBSTITUTE(SUBSTITUTE(SUBSTITUTE('Scorpions Primers'!$C115&amp;"_"&amp;'Scorpions Primers'!$E115,"-","")," ",""),"(",""),")",""))</f>
        <v>Scorpion__</v>
      </c>
      <c r="E116" s="261">
        <f t="shared" si="3"/>
        <v>2</v>
      </c>
      <c r="F116" s="263" t="str">
        <f>_xlfn.LET(_xlpm.seq, LOWER(_xlfn.CONCAT('Scorpions Primers'!D115,'Scorpions Primers'!G115)),
SUBSTITUTE(SUBSTITUTE(SUBSTITUTE(SUBSTITUTE(SUBSTITUTE(SUBSTITUTE(SUBSTITUTE(SUBSTITUTE(SUBSTITUTE(SUBSTITUTE(SUBSTITUTE(SUBSTITUTE(SUBSTITUTE(SUBSTITUTE(SUBSTITUTE(SUBSTITUTE(SUBSTITUTE(_xlpm.seq,
$X$3,"#"),
$X$4,"#"),
$X$5,"#"),
$X$6,"#"),
$X$7,"#"),
$X$8,"#"),
$X$9,"#"),
$X$10,"#"),
$X$11,"#"),
$X$12,"#"),
$X$13,"#"),
$X$14,"#"),
$X$15,"#"),
$X$16,"#"),
$X$17,"#"),
$X$18,""),
$X$19,))</f>
        <v/>
      </c>
    </row>
    <row r="117" spans="1:6">
      <c r="A117" s="262" t="str">
        <f>_xlfn.TEXTJOIN("__",TRUE,IFERROR(LEFT('Probes and Primers'!$A116,SEARCH(" Probes",'Probes and Primers'!$A116)-1),'Probes and Primers'!$A116),SUBSTITUTE(SUBSTITUTE(SUBSTITUTE(SUBSTITUTE('Probes and Primers'!$D116&amp;"_"&amp;'Probes and Primers'!$F116&amp;"_"&amp;IF('Probes and Primers'!$A116="Primers",LEFT('Probes and Primers'!$G116,3),LEFT('Probes and Primers'!$G116,1)),"-","")," ",""),"(",""),")",""))</f>
        <v>__</v>
      </c>
      <c r="B117" s="261">
        <f t="shared" si="2"/>
        <v>0</v>
      </c>
      <c r="C117" s="263" t="str">
        <f>SUBSTITUTE(SUBSTITUTE(SUBSTITUTE(SUBSTITUTE(SUBSTITUTE(SUBSTITUTE(SUBSTITUTE(SUBSTITUTE(SUBSTITUTE(SUBSTITUTE(SUBSTITUTE(SUBSTITUTE(SUBSTITUTE(SUBSTITUTE(SUBSTITUTE(SUBSTITUTE(SUBSTITUTE(SUBSTITUTE(SUBSTITUTE(SUBSTITUTE(SUBSTITUTE(SUBSTITUTE(SUBSTITUTE(LOWER('Probes and Primers'!E116),
$W$3,"#"),
$W$4,"#"),
$W$5,"#"),
$W$6,"#"),
$W$7,"#"),
$W$8,"#"),
$W$9,"#"),
$W$10,"#"),
$W$11,"#"),
$W$12,"#"),
$W$13,"#"),
$W$14,"#"),
$W$15,"#"),
$W$16,"#"),
$W$17,"#"),
$W$18,"#"),
$W$19,"#"),
$W$20,"#"),
$W$21,"#"),
$W$22,"#"),
$W$23,"#"),
$W$24,""),
$W$25,"")</f>
        <v/>
      </c>
      <c r="D117" s="262" t="str">
        <f>_xlfn.CONCAT("Scorpion_",SUBSTITUTE(SUBSTITUTE(SUBSTITUTE(SUBSTITUTE('Scorpions Primers'!$C116&amp;"_"&amp;'Scorpions Primers'!$E116,"-","")," ",""),"(",""),")",""))</f>
        <v>Scorpion__</v>
      </c>
      <c r="E117" s="261">
        <f t="shared" si="3"/>
        <v>2</v>
      </c>
      <c r="F117" s="263" t="str">
        <f>_xlfn.LET(_xlpm.seq, LOWER(_xlfn.CONCAT('Scorpions Primers'!D116,'Scorpions Primers'!G116)),
SUBSTITUTE(SUBSTITUTE(SUBSTITUTE(SUBSTITUTE(SUBSTITUTE(SUBSTITUTE(SUBSTITUTE(SUBSTITUTE(SUBSTITUTE(SUBSTITUTE(SUBSTITUTE(SUBSTITUTE(SUBSTITUTE(SUBSTITUTE(SUBSTITUTE(SUBSTITUTE(SUBSTITUTE(_xlpm.seq,
$X$3,"#"),
$X$4,"#"),
$X$5,"#"),
$X$6,"#"),
$X$7,"#"),
$X$8,"#"),
$X$9,"#"),
$X$10,"#"),
$X$11,"#"),
$X$12,"#"),
$X$13,"#"),
$X$14,"#"),
$X$15,"#"),
$X$16,"#"),
$X$17,"#"),
$X$18,""),
$X$19,))</f>
        <v/>
      </c>
    </row>
    <row r="118" spans="1:6">
      <c r="A118" s="262" t="str">
        <f>_xlfn.TEXTJOIN("__",TRUE,IFERROR(LEFT('Probes and Primers'!$A117,SEARCH(" Probes",'Probes and Primers'!$A117)-1),'Probes and Primers'!$A117),SUBSTITUTE(SUBSTITUTE(SUBSTITUTE(SUBSTITUTE('Probes and Primers'!$D117&amp;"_"&amp;'Probes and Primers'!$F117&amp;"_"&amp;IF('Probes and Primers'!$A117="Primers",LEFT('Probes and Primers'!$G117,3),LEFT('Probes and Primers'!$G117,1)),"-","")," ",""),"(",""),")",""))</f>
        <v>__</v>
      </c>
      <c r="B118" s="261">
        <f t="shared" si="2"/>
        <v>0</v>
      </c>
      <c r="C118" s="263" t="str">
        <f>SUBSTITUTE(SUBSTITUTE(SUBSTITUTE(SUBSTITUTE(SUBSTITUTE(SUBSTITUTE(SUBSTITUTE(SUBSTITUTE(SUBSTITUTE(SUBSTITUTE(SUBSTITUTE(SUBSTITUTE(SUBSTITUTE(SUBSTITUTE(SUBSTITUTE(SUBSTITUTE(SUBSTITUTE(SUBSTITUTE(SUBSTITUTE(SUBSTITUTE(SUBSTITUTE(SUBSTITUTE(SUBSTITUTE(LOWER('Probes and Primers'!E117),
$W$3,"#"),
$W$4,"#"),
$W$5,"#"),
$W$6,"#"),
$W$7,"#"),
$W$8,"#"),
$W$9,"#"),
$W$10,"#"),
$W$11,"#"),
$W$12,"#"),
$W$13,"#"),
$W$14,"#"),
$W$15,"#"),
$W$16,"#"),
$W$17,"#"),
$W$18,"#"),
$W$19,"#"),
$W$20,"#"),
$W$21,"#"),
$W$22,"#"),
$W$23,"#"),
$W$24,""),
$W$25,"")</f>
        <v/>
      </c>
      <c r="D118" s="262" t="str">
        <f>_xlfn.CONCAT("Scorpion_",SUBSTITUTE(SUBSTITUTE(SUBSTITUTE(SUBSTITUTE('Scorpions Primers'!$C117&amp;"_"&amp;'Scorpions Primers'!$E117,"-","")," ",""),"(",""),")",""))</f>
        <v>Scorpion__</v>
      </c>
      <c r="E118" s="261">
        <f t="shared" si="3"/>
        <v>2</v>
      </c>
      <c r="F118" s="263" t="str">
        <f>_xlfn.LET(_xlpm.seq, LOWER(_xlfn.CONCAT('Scorpions Primers'!D117,'Scorpions Primers'!G117)),
SUBSTITUTE(SUBSTITUTE(SUBSTITUTE(SUBSTITUTE(SUBSTITUTE(SUBSTITUTE(SUBSTITUTE(SUBSTITUTE(SUBSTITUTE(SUBSTITUTE(SUBSTITUTE(SUBSTITUTE(SUBSTITUTE(SUBSTITUTE(SUBSTITUTE(SUBSTITUTE(SUBSTITUTE(_xlpm.seq,
$X$3,"#"),
$X$4,"#"),
$X$5,"#"),
$X$6,"#"),
$X$7,"#"),
$X$8,"#"),
$X$9,"#"),
$X$10,"#"),
$X$11,"#"),
$X$12,"#"),
$X$13,"#"),
$X$14,"#"),
$X$15,"#"),
$X$16,"#"),
$X$17,"#"),
$X$18,""),
$X$19,))</f>
        <v/>
      </c>
    </row>
    <row r="119" spans="1:6">
      <c r="A119" s="262" t="str">
        <f>_xlfn.TEXTJOIN("__",TRUE,IFERROR(LEFT('Probes and Primers'!$A118,SEARCH(" Probes",'Probes and Primers'!$A118)-1),'Probes and Primers'!$A118),SUBSTITUTE(SUBSTITUTE(SUBSTITUTE(SUBSTITUTE('Probes and Primers'!$D118&amp;"_"&amp;'Probes and Primers'!$F118&amp;"_"&amp;IF('Probes and Primers'!$A118="Primers",LEFT('Probes and Primers'!$G118,3),LEFT('Probes and Primers'!$G118,1)),"-","")," ",""),"(",""),")",""))</f>
        <v>__</v>
      </c>
      <c r="B119" s="261">
        <f t="shared" si="2"/>
        <v>0</v>
      </c>
      <c r="C119" s="263" t="str">
        <f>SUBSTITUTE(SUBSTITUTE(SUBSTITUTE(SUBSTITUTE(SUBSTITUTE(SUBSTITUTE(SUBSTITUTE(SUBSTITUTE(SUBSTITUTE(SUBSTITUTE(SUBSTITUTE(SUBSTITUTE(SUBSTITUTE(SUBSTITUTE(SUBSTITUTE(SUBSTITUTE(SUBSTITUTE(SUBSTITUTE(SUBSTITUTE(SUBSTITUTE(SUBSTITUTE(SUBSTITUTE(SUBSTITUTE(LOWER('Probes and Primers'!E118),
$W$3,"#"),
$W$4,"#"),
$W$5,"#"),
$W$6,"#"),
$W$7,"#"),
$W$8,"#"),
$W$9,"#"),
$W$10,"#"),
$W$11,"#"),
$W$12,"#"),
$W$13,"#"),
$W$14,"#"),
$W$15,"#"),
$W$16,"#"),
$W$17,"#"),
$W$18,"#"),
$W$19,"#"),
$W$20,"#"),
$W$21,"#"),
$W$22,"#"),
$W$23,"#"),
$W$24,""),
$W$25,"")</f>
        <v/>
      </c>
      <c r="D119" s="262" t="str">
        <f>_xlfn.CONCAT("Scorpion_",SUBSTITUTE(SUBSTITUTE(SUBSTITUTE(SUBSTITUTE('Scorpions Primers'!$C118&amp;"_"&amp;'Scorpions Primers'!$E118,"-","")," ",""),"(",""),")",""))</f>
        <v>Scorpion__</v>
      </c>
      <c r="E119" s="261">
        <f t="shared" si="3"/>
        <v>2</v>
      </c>
      <c r="F119" s="263" t="str">
        <f>_xlfn.LET(_xlpm.seq, LOWER(_xlfn.CONCAT('Scorpions Primers'!D118,'Scorpions Primers'!G118)),
SUBSTITUTE(SUBSTITUTE(SUBSTITUTE(SUBSTITUTE(SUBSTITUTE(SUBSTITUTE(SUBSTITUTE(SUBSTITUTE(SUBSTITUTE(SUBSTITUTE(SUBSTITUTE(SUBSTITUTE(SUBSTITUTE(SUBSTITUTE(SUBSTITUTE(SUBSTITUTE(SUBSTITUTE(_xlpm.seq,
$X$3,"#"),
$X$4,"#"),
$X$5,"#"),
$X$6,"#"),
$X$7,"#"),
$X$8,"#"),
$X$9,"#"),
$X$10,"#"),
$X$11,"#"),
$X$12,"#"),
$X$13,"#"),
$X$14,"#"),
$X$15,"#"),
$X$16,"#"),
$X$17,"#"),
$X$18,""),
$X$19,))</f>
        <v/>
      </c>
    </row>
    <row r="120" spans="1:6">
      <c r="A120" s="262" t="str">
        <f>_xlfn.TEXTJOIN("__",TRUE,IFERROR(LEFT('Probes and Primers'!$A119,SEARCH(" Probes",'Probes and Primers'!$A119)-1),'Probes and Primers'!$A119),SUBSTITUTE(SUBSTITUTE(SUBSTITUTE(SUBSTITUTE('Probes and Primers'!$D119&amp;"_"&amp;'Probes and Primers'!$F119&amp;"_"&amp;IF('Probes and Primers'!$A119="Primers",LEFT('Probes and Primers'!$G119,3),LEFT('Probes and Primers'!$G119,1)),"-","")," ",""),"(",""),")",""))</f>
        <v>__</v>
      </c>
      <c r="B120" s="261">
        <f t="shared" si="2"/>
        <v>0</v>
      </c>
      <c r="C120" s="263" t="str">
        <f>SUBSTITUTE(SUBSTITUTE(SUBSTITUTE(SUBSTITUTE(SUBSTITUTE(SUBSTITUTE(SUBSTITUTE(SUBSTITUTE(SUBSTITUTE(SUBSTITUTE(SUBSTITUTE(SUBSTITUTE(SUBSTITUTE(SUBSTITUTE(SUBSTITUTE(SUBSTITUTE(SUBSTITUTE(SUBSTITUTE(SUBSTITUTE(SUBSTITUTE(SUBSTITUTE(SUBSTITUTE(SUBSTITUTE(LOWER('Probes and Primers'!E119),
$W$3,"#"),
$W$4,"#"),
$W$5,"#"),
$W$6,"#"),
$W$7,"#"),
$W$8,"#"),
$W$9,"#"),
$W$10,"#"),
$W$11,"#"),
$W$12,"#"),
$W$13,"#"),
$W$14,"#"),
$W$15,"#"),
$W$16,"#"),
$W$17,"#"),
$W$18,"#"),
$W$19,"#"),
$W$20,"#"),
$W$21,"#"),
$W$22,"#"),
$W$23,"#"),
$W$24,""),
$W$25,"")</f>
        <v/>
      </c>
      <c r="D120" s="262" t="str">
        <f>_xlfn.CONCAT("Scorpion_",SUBSTITUTE(SUBSTITUTE(SUBSTITUTE(SUBSTITUTE('Scorpions Primers'!$C119&amp;"_"&amp;'Scorpions Primers'!$E119,"-","")," ",""),"(",""),")",""))</f>
        <v>Scorpion__</v>
      </c>
      <c r="E120" s="261">
        <f t="shared" si="3"/>
        <v>2</v>
      </c>
      <c r="F120" s="263" t="str">
        <f>_xlfn.LET(_xlpm.seq, LOWER(_xlfn.CONCAT('Scorpions Primers'!D119,'Scorpions Primers'!G119)),
SUBSTITUTE(SUBSTITUTE(SUBSTITUTE(SUBSTITUTE(SUBSTITUTE(SUBSTITUTE(SUBSTITUTE(SUBSTITUTE(SUBSTITUTE(SUBSTITUTE(SUBSTITUTE(SUBSTITUTE(SUBSTITUTE(SUBSTITUTE(SUBSTITUTE(SUBSTITUTE(SUBSTITUTE(_xlpm.seq,
$X$3,"#"),
$X$4,"#"),
$X$5,"#"),
$X$6,"#"),
$X$7,"#"),
$X$8,"#"),
$X$9,"#"),
$X$10,"#"),
$X$11,"#"),
$X$12,"#"),
$X$13,"#"),
$X$14,"#"),
$X$15,"#"),
$X$16,"#"),
$X$17,"#"),
$X$18,""),
$X$19,))</f>
        <v/>
      </c>
    </row>
    <row r="121" spans="1:6">
      <c r="A121" s="262" t="str">
        <f>_xlfn.TEXTJOIN("__",TRUE,IFERROR(LEFT('Probes and Primers'!$A120,SEARCH(" Probes",'Probes and Primers'!$A120)-1),'Probes and Primers'!$A120),SUBSTITUTE(SUBSTITUTE(SUBSTITUTE(SUBSTITUTE('Probes and Primers'!$D120&amp;"_"&amp;'Probes and Primers'!$F120&amp;"_"&amp;IF('Probes and Primers'!$A120="Primers",LEFT('Probes and Primers'!$G120,3),LEFT('Probes and Primers'!$G120,1)),"-","")," ",""),"(",""),")",""))</f>
        <v>__</v>
      </c>
      <c r="B121" s="261">
        <f t="shared" si="2"/>
        <v>0</v>
      </c>
      <c r="C121" s="263" t="str">
        <f>SUBSTITUTE(SUBSTITUTE(SUBSTITUTE(SUBSTITUTE(SUBSTITUTE(SUBSTITUTE(SUBSTITUTE(SUBSTITUTE(SUBSTITUTE(SUBSTITUTE(SUBSTITUTE(SUBSTITUTE(SUBSTITUTE(SUBSTITUTE(SUBSTITUTE(SUBSTITUTE(SUBSTITUTE(SUBSTITUTE(SUBSTITUTE(SUBSTITUTE(SUBSTITUTE(SUBSTITUTE(SUBSTITUTE(LOWER('Probes and Primers'!E120),
$W$3,"#"),
$W$4,"#"),
$W$5,"#"),
$W$6,"#"),
$W$7,"#"),
$W$8,"#"),
$W$9,"#"),
$W$10,"#"),
$W$11,"#"),
$W$12,"#"),
$W$13,"#"),
$W$14,"#"),
$W$15,"#"),
$W$16,"#"),
$W$17,"#"),
$W$18,"#"),
$W$19,"#"),
$W$20,"#"),
$W$21,"#"),
$W$22,"#"),
$W$23,"#"),
$W$24,""),
$W$25,"")</f>
        <v/>
      </c>
      <c r="D121" s="262" t="str">
        <f>_xlfn.CONCAT("Scorpion_",SUBSTITUTE(SUBSTITUTE(SUBSTITUTE(SUBSTITUTE('Scorpions Primers'!$C120&amp;"_"&amp;'Scorpions Primers'!$E120,"-","")," ",""),"(",""),")",""))</f>
        <v>Scorpion__</v>
      </c>
      <c r="E121" s="261">
        <f t="shared" si="3"/>
        <v>2</v>
      </c>
      <c r="F121" s="263" t="str">
        <f>_xlfn.LET(_xlpm.seq, LOWER(_xlfn.CONCAT('Scorpions Primers'!D120,'Scorpions Primers'!G120)),
SUBSTITUTE(SUBSTITUTE(SUBSTITUTE(SUBSTITUTE(SUBSTITUTE(SUBSTITUTE(SUBSTITUTE(SUBSTITUTE(SUBSTITUTE(SUBSTITUTE(SUBSTITUTE(SUBSTITUTE(SUBSTITUTE(SUBSTITUTE(SUBSTITUTE(SUBSTITUTE(SUBSTITUTE(_xlpm.seq,
$X$3,"#"),
$X$4,"#"),
$X$5,"#"),
$X$6,"#"),
$X$7,"#"),
$X$8,"#"),
$X$9,"#"),
$X$10,"#"),
$X$11,"#"),
$X$12,"#"),
$X$13,"#"),
$X$14,"#"),
$X$15,"#"),
$X$16,"#"),
$X$17,"#"),
$X$18,""),
$X$19,))</f>
        <v/>
      </c>
    </row>
    <row r="122" spans="1:6">
      <c r="A122" s="262" t="str">
        <f>_xlfn.TEXTJOIN("__",TRUE,IFERROR(LEFT('Probes and Primers'!$A121,SEARCH(" Probes",'Probes and Primers'!$A121)-1),'Probes and Primers'!$A121),SUBSTITUTE(SUBSTITUTE(SUBSTITUTE(SUBSTITUTE('Probes and Primers'!$D121&amp;"_"&amp;'Probes and Primers'!$F121&amp;"_"&amp;IF('Probes and Primers'!$A121="Primers",LEFT('Probes and Primers'!$G121,3),LEFT('Probes and Primers'!$G121,1)),"-","")," ",""),"(",""),")",""))</f>
        <v>__</v>
      </c>
      <c r="B122" s="261">
        <f t="shared" si="2"/>
        <v>0</v>
      </c>
      <c r="C122" s="263" t="str">
        <f>SUBSTITUTE(SUBSTITUTE(SUBSTITUTE(SUBSTITUTE(SUBSTITUTE(SUBSTITUTE(SUBSTITUTE(SUBSTITUTE(SUBSTITUTE(SUBSTITUTE(SUBSTITUTE(SUBSTITUTE(SUBSTITUTE(SUBSTITUTE(SUBSTITUTE(SUBSTITUTE(SUBSTITUTE(SUBSTITUTE(SUBSTITUTE(SUBSTITUTE(SUBSTITUTE(SUBSTITUTE(SUBSTITUTE(LOWER('Probes and Primers'!E121),
$W$3,"#"),
$W$4,"#"),
$W$5,"#"),
$W$6,"#"),
$W$7,"#"),
$W$8,"#"),
$W$9,"#"),
$W$10,"#"),
$W$11,"#"),
$W$12,"#"),
$W$13,"#"),
$W$14,"#"),
$W$15,"#"),
$W$16,"#"),
$W$17,"#"),
$W$18,"#"),
$W$19,"#"),
$W$20,"#"),
$W$21,"#"),
$W$22,"#"),
$W$23,"#"),
$W$24,""),
$W$25,"")</f>
        <v/>
      </c>
      <c r="D122" s="262" t="str">
        <f>_xlfn.CONCAT("Scorpion_",SUBSTITUTE(SUBSTITUTE(SUBSTITUTE(SUBSTITUTE('Scorpions Primers'!$C121&amp;"_"&amp;'Scorpions Primers'!$E121,"-","")," ",""),"(",""),")",""))</f>
        <v>Scorpion__</v>
      </c>
      <c r="E122" s="261">
        <f t="shared" si="3"/>
        <v>2</v>
      </c>
      <c r="F122" s="263" t="str">
        <f>_xlfn.LET(_xlpm.seq, LOWER(_xlfn.CONCAT('Scorpions Primers'!D121,'Scorpions Primers'!G121)),
SUBSTITUTE(SUBSTITUTE(SUBSTITUTE(SUBSTITUTE(SUBSTITUTE(SUBSTITUTE(SUBSTITUTE(SUBSTITUTE(SUBSTITUTE(SUBSTITUTE(SUBSTITUTE(SUBSTITUTE(SUBSTITUTE(SUBSTITUTE(SUBSTITUTE(SUBSTITUTE(SUBSTITUTE(_xlpm.seq,
$X$3,"#"),
$X$4,"#"),
$X$5,"#"),
$X$6,"#"),
$X$7,"#"),
$X$8,"#"),
$X$9,"#"),
$X$10,"#"),
$X$11,"#"),
$X$12,"#"),
$X$13,"#"),
$X$14,"#"),
$X$15,"#"),
$X$16,"#"),
$X$17,"#"),
$X$18,""),
$X$19,))</f>
        <v/>
      </c>
    </row>
    <row r="123" spans="1:6">
      <c r="A123" s="262" t="str">
        <f>_xlfn.TEXTJOIN("__",TRUE,IFERROR(LEFT('Probes and Primers'!$A122,SEARCH(" Probes",'Probes and Primers'!$A122)-1),'Probes and Primers'!$A122),SUBSTITUTE(SUBSTITUTE(SUBSTITUTE(SUBSTITUTE('Probes and Primers'!$D122&amp;"_"&amp;'Probes and Primers'!$F122&amp;"_"&amp;IF('Probes and Primers'!$A122="Primers",LEFT('Probes and Primers'!$G122,3),LEFT('Probes and Primers'!$G122,1)),"-","")," ",""),"(",""),")",""))</f>
        <v>__</v>
      </c>
      <c r="B123" s="261">
        <f t="shared" si="2"/>
        <v>0</v>
      </c>
      <c r="C123" s="263" t="str">
        <f>SUBSTITUTE(SUBSTITUTE(SUBSTITUTE(SUBSTITUTE(SUBSTITUTE(SUBSTITUTE(SUBSTITUTE(SUBSTITUTE(SUBSTITUTE(SUBSTITUTE(SUBSTITUTE(SUBSTITUTE(SUBSTITUTE(SUBSTITUTE(SUBSTITUTE(SUBSTITUTE(SUBSTITUTE(SUBSTITUTE(SUBSTITUTE(SUBSTITUTE(SUBSTITUTE(SUBSTITUTE(SUBSTITUTE(LOWER('Probes and Primers'!E122),
$W$3,"#"),
$W$4,"#"),
$W$5,"#"),
$W$6,"#"),
$W$7,"#"),
$W$8,"#"),
$W$9,"#"),
$W$10,"#"),
$W$11,"#"),
$W$12,"#"),
$W$13,"#"),
$W$14,"#"),
$W$15,"#"),
$W$16,"#"),
$W$17,"#"),
$W$18,"#"),
$W$19,"#"),
$W$20,"#"),
$W$21,"#"),
$W$22,"#"),
$W$23,"#"),
$W$24,""),
$W$25,"")</f>
        <v/>
      </c>
      <c r="D123" s="262" t="str">
        <f>_xlfn.CONCAT("Scorpion_",SUBSTITUTE(SUBSTITUTE(SUBSTITUTE(SUBSTITUTE('Scorpions Primers'!$C122&amp;"_"&amp;'Scorpions Primers'!$E122,"-","")," ",""),"(",""),")",""))</f>
        <v>Scorpion__</v>
      </c>
      <c r="E123" s="261">
        <f t="shared" si="3"/>
        <v>2</v>
      </c>
      <c r="F123" s="263" t="str">
        <f>_xlfn.LET(_xlpm.seq, LOWER(_xlfn.CONCAT('Scorpions Primers'!D122,'Scorpions Primers'!G122)),
SUBSTITUTE(SUBSTITUTE(SUBSTITUTE(SUBSTITUTE(SUBSTITUTE(SUBSTITUTE(SUBSTITUTE(SUBSTITUTE(SUBSTITUTE(SUBSTITUTE(SUBSTITUTE(SUBSTITUTE(SUBSTITUTE(SUBSTITUTE(SUBSTITUTE(SUBSTITUTE(SUBSTITUTE(_xlpm.seq,
$X$3,"#"),
$X$4,"#"),
$X$5,"#"),
$X$6,"#"),
$X$7,"#"),
$X$8,"#"),
$X$9,"#"),
$X$10,"#"),
$X$11,"#"),
$X$12,"#"),
$X$13,"#"),
$X$14,"#"),
$X$15,"#"),
$X$16,"#"),
$X$17,"#"),
$X$18,""),
$X$19,))</f>
        <v/>
      </c>
    </row>
    <row r="124" spans="1:6">
      <c r="A124" s="262" t="str">
        <f>_xlfn.TEXTJOIN("__",TRUE,IFERROR(LEFT('Probes and Primers'!$A123,SEARCH(" Probes",'Probes and Primers'!$A123)-1),'Probes and Primers'!$A123),SUBSTITUTE(SUBSTITUTE(SUBSTITUTE(SUBSTITUTE('Probes and Primers'!$D123&amp;"_"&amp;'Probes and Primers'!$F123&amp;"_"&amp;IF('Probes and Primers'!$A123="Primers",LEFT('Probes and Primers'!$G123,3),LEFT('Probes and Primers'!$G123,1)),"-","")," ",""),"(",""),")",""))</f>
        <v>__</v>
      </c>
      <c r="B124" s="261">
        <f t="shared" si="2"/>
        <v>0</v>
      </c>
      <c r="C124" s="263" t="str">
        <f>SUBSTITUTE(SUBSTITUTE(SUBSTITUTE(SUBSTITUTE(SUBSTITUTE(SUBSTITUTE(SUBSTITUTE(SUBSTITUTE(SUBSTITUTE(SUBSTITUTE(SUBSTITUTE(SUBSTITUTE(SUBSTITUTE(SUBSTITUTE(SUBSTITUTE(SUBSTITUTE(SUBSTITUTE(SUBSTITUTE(SUBSTITUTE(SUBSTITUTE(SUBSTITUTE(SUBSTITUTE(SUBSTITUTE(LOWER('Probes and Primers'!E123),
$W$3,"#"),
$W$4,"#"),
$W$5,"#"),
$W$6,"#"),
$W$7,"#"),
$W$8,"#"),
$W$9,"#"),
$W$10,"#"),
$W$11,"#"),
$W$12,"#"),
$W$13,"#"),
$W$14,"#"),
$W$15,"#"),
$W$16,"#"),
$W$17,"#"),
$W$18,"#"),
$W$19,"#"),
$W$20,"#"),
$W$21,"#"),
$W$22,"#"),
$W$23,"#"),
$W$24,""),
$W$25,"")</f>
        <v/>
      </c>
      <c r="D124" s="262" t="str">
        <f>_xlfn.CONCAT("Scorpion_",SUBSTITUTE(SUBSTITUTE(SUBSTITUTE(SUBSTITUTE('Scorpions Primers'!$C123&amp;"_"&amp;'Scorpions Primers'!$E123,"-","")," ",""),"(",""),")",""))</f>
        <v>Scorpion__</v>
      </c>
      <c r="E124" s="261">
        <f t="shared" si="3"/>
        <v>2</v>
      </c>
      <c r="F124" s="263" t="str">
        <f>_xlfn.LET(_xlpm.seq, LOWER(_xlfn.CONCAT('Scorpions Primers'!D123,'Scorpions Primers'!G123)),
SUBSTITUTE(SUBSTITUTE(SUBSTITUTE(SUBSTITUTE(SUBSTITUTE(SUBSTITUTE(SUBSTITUTE(SUBSTITUTE(SUBSTITUTE(SUBSTITUTE(SUBSTITUTE(SUBSTITUTE(SUBSTITUTE(SUBSTITUTE(SUBSTITUTE(SUBSTITUTE(SUBSTITUTE(_xlpm.seq,
$X$3,"#"),
$X$4,"#"),
$X$5,"#"),
$X$6,"#"),
$X$7,"#"),
$X$8,"#"),
$X$9,"#"),
$X$10,"#"),
$X$11,"#"),
$X$12,"#"),
$X$13,"#"),
$X$14,"#"),
$X$15,"#"),
$X$16,"#"),
$X$17,"#"),
$X$18,""),
$X$19,))</f>
        <v/>
      </c>
    </row>
    <row r="125" spans="1:6">
      <c r="A125" s="262" t="str">
        <f>_xlfn.TEXTJOIN("__",TRUE,IFERROR(LEFT('Probes and Primers'!$A124,SEARCH(" Probes",'Probes and Primers'!$A124)-1),'Probes and Primers'!$A124),SUBSTITUTE(SUBSTITUTE(SUBSTITUTE(SUBSTITUTE('Probes and Primers'!$D124&amp;"_"&amp;'Probes and Primers'!$F124&amp;"_"&amp;IF('Probes and Primers'!$A124="Primers",LEFT('Probes and Primers'!$G124,3),LEFT('Probes and Primers'!$G124,1)),"-","")," ",""),"(",""),")",""))</f>
        <v>__</v>
      </c>
      <c r="B125" s="261">
        <f t="shared" si="2"/>
        <v>0</v>
      </c>
      <c r="C125" s="263" t="str">
        <f>SUBSTITUTE(SUBSTITUTE(SUBSTITUTE(SUBSTITUTE(SUBSTITUTE(SUBSTITUTE(SUBSTITUTE(SUBSTITUTE(SUBSTITUTE(SUBSTITUTE(SUBSTITUTE(SUBSTITUTE(SUBSTITUTE(SUBSTITUTE(SUBSTITUTE(SUBSTITUTE(SUBSTITUTE(SUBSTITUTE(SUBSTITUTE(SUBSTITUTE(SUBSTITUTE(SUBSTITUTE(SUBSTITUTE(LOWER('Probes and Primers'!E124),
$W$3,"#"),
$W$4,"#"),
$W$5,"#"),
$W$6,"#"),
$W$7,"#"),
$W$8,"#"),
$W$9,"#"),
$W$10,"#"),
$W$11,"#"),
$W$12,"#"),
$W$13,"#"),
$W$14,"#"),
$W$15,"#"),
$W$16,"#"),
$W$17,"#"),
$W$18,"#"),
$W$19,"#"),
$W$20,"#"),
$W$21,"#"),
$W$22,"#"),
$W$23,"#"),
$W$24,""),
$W$25,"")</f>
        <v/>
      </c>
      <c r="D125" s="262" t="str">
        <f>_xlfn.CONCAT("Scorpion_",SUBSTITUTE(SUBSTITUTE(SUBSTITUTE(SUBSTITUTE('Scorpions Primers'!$C124&amp;"_"&amp;'Scorpions Primers'!$E124,"-","")," ",""),"(",""),")",""))</f>
        <v>Scorpion__</v>
      </c>
      <c r="E125" s="261">
        <f t="shared" si="3"/>
        <v>2</v>
      </c>
      <c r="F125" s="263" t="str">
        <f>_xlfn.LET(_xlpm.seq, LOWER(_xlfn.CONCAT('Scorpions Primers'!D124,'Scorpions Primers'!G124)),
SUBSTITUTE(SUBSTITUTE(SUBSTITUTE(SUBSTITUTE(SUBSTITUTE(SUBSTITUTE(SUBSTITUTE(SUBSTITUTE(SUBSTITUTE(SUBSTITUTE(SUBSTITUTE(SUBSTITUTE(SUBSTITUTE(SUBSTITUTE(SUBSTITUTE(SUBSTITUTE(SUBSTITUTE(_xlpm.seq,
$X$3,"#"),
$X$4,"#"),
$X$5,"#"),
$X$6,"#"),
$X$7,"#"),
$X$8,"#"),
$X$9,"#"),
$X$10,"#"),
$X$11,"#"),
$X$12,"#"),
$X$13,"#"),
$X$14,"#"),
$X$15,"#"),
$X$16,"#"),
$X$17,"#"),
$X$18,""),
$X$19,))</f>
        <v/>
      </c>
    </row>
    <row r="126" spans="1:6">
      <c r="A126" s="262" t="str">
        <f>_xlfn.TEXTJOIN("__",TRUE,IFERROR(LEFT('Probes and Primers'!$A125,SEARCH(" Probes",'Probes and Primers'!$A125)-1),'Probes and Primers'!$A125),SUBSTITUTE(SUBSTITUTE(SUBSTITUTE(SUBSTITUTE('Probes and Primers'!$D125&amp;"_"&amp;'Probes and Primers'!$F125&amp;"_"&amp;IF('Probes and Primers'!$A125="Primers",LEFT('Probes and Primers'!$G125,3),LEFT('Probes and Primers'!$G125,1)),"-","")," ",""),"(",""),")",""))</f>
        <v>__</v>
      </c>
      <c r="B126" s="261">
        <f t="shared" si="2"/>
        <v>0</v>
      </c>
      <c r="C126" s="263" t="str">
        <f>SUBSTITUTE(SUBSTITUTE(SUBSTITUTE(SUBSTITUTE(SUBSTITUTE(SUBSTITUTE(SUBSTITUTE(SUBSTITUTE(SUBSTITUTE(SUBSTITUTE(SUBSTITUTE(SUBSTITUTE(SUBSTITUTE(SUBSTITUTE(SUBSTITUTE(SUBSTITUTE(SUBSTITUTE(SUBSTITUTE(SUBSTITUTE(SUBSTITUTE(SUBSTITUTE(SUBSTITUTE(SUBSTITUTE(LOWER('Probes and Primers'!E125),
$W$3,"#"),
$W$4,"#"),
$W$5,"#"),
$W$6,"#"),
$W$7,"#"),
$W$8,"#"),
$W$9,"#"),
$W$10,"#"),
$W$11,"#"),
$W$12,"#"),
$W$13,"#"),
$W$14,"#"),
$W$15,"#"),
$W$16,"#"),
$W$17,"#"),
$W$18,"#"),
$W$19,"#"),
$W$20,"#"),
$W$21,"#"),
$W$22,"#"),
$W$23,"#"),
$W$24,""),
$W$25,"")</f>
        <v/>
      </c>
      <c r="D126" s="262" t="str">
        <f>_xlfn.CONCAT("Scorpion_",SUBSTITUTE(SUBSTITUTE(SUBSTITUTE(SUBSTITUTE('Scorpions Primers'!$C125&amp;"_"&amp;'Scorpions Primers'!$E125,"-","")," ",""),"(",""),")",""))</f>
        <v>Scorpion__</v>
      </c>
      <c r="E126" s="261">
        <f t="shared" si="3"/>
        <v>2</v>
      </c>
      <c r="F126" s="263" t="str">
        <f>_xlfn.LET(_xlpm.seq, LOWER(_xlfn.CONCAT('Scorpions Primers'!D125,'Scorpions Primers'!G125)),
SUBSTITUTE(SUBSTITUTE(SUBSTITUTE(SUBSTITUTE(SUBSTITUTE(SUBSTITUTE(SUBSTITUTE(SUBSTITUTE(SUBSTITUTE(SUBSTITUTE(SUBSTITUTE(SUBSTITUTE(SUBSTITUTE(SUBSTITUTE(SUBSTITUTE(SUBSTITUTE(SUBSTITUTE(_xlpm.seq,
$X$3,"#"),
$X$4,"#"),
$X$5,"#"),
$X$6,"#"),
$X$7,"#"),
$X$8,"#"),
$X$9,"#"),
$X$10,"#"),
$X$11,"#"),
$X$12,"#"),
$X$13,"#"),
$X$14,"#"),
$X$15,"#"),
$X$16,"#"),
$X$17,"#"),
$X$18,""),
$X$19,))</f>
        <v/>
      </c>
    </row>
    <row r="127" spans="1:6">
      <c r="A127" s="262" t="str">
        <f>_xlfn.TEXTJOIN("__",TRUE,IFERROR(LEFT('Probes and Primers'!$A126,SEARCH(" Probes",'Probes and Primers'!$A126)-1),'Probes and Primers'!$A126),SUBSTITUTE(SUBSTITUTE(SUBSTITUTE(SUBSTITUTE('Probes and Primers'!$D126&amp;"_"&amp;'Probes and Primers'!$F126&amp;"_"&amp;IF('Probes and Primers'!$A126="Primers",LEFT('Probes and Primers'!$G126,3),LEFT('Probes and Primers'!$G126,1)),"-","")," ",""),"(",""),")",""))</f>
        <v>__</v>
      </c>
      <c r="B127" s="261">
        <f t="shared" si="2"/>
        <v>0</v>
      </c>
      <c r="C127" s="263" t="str">
        <f>SUBSTITUTE(SUBSTITUTE(SUBSTITUTE(SUBSTITUTE(SUBSTITUTE(SUBSTITUTE(SUBSTITUTE(SUBSTITUTE(SUBSTITUTE(SUBSTITUTE(SUBSTITUTE(SUBSTITUTE(SUBSTITUTE(SUBSTITUTE(SUBSTITUTE(SUBSTITUTE(SUBSTITUTE(SUBSTITUTE(SUBSTITUTE(SUBSTITUTE(SUBSTITUTE(SUBSTITUTE(SUBSTITUTE(LOWER('Probes and Primers'!E126),
$W$3,"#"),
$W$4,"#"),
$W$5,"#"),
$W$6,"#"),
$W$7,"#"),
$W$8,"#"),
$W$9,"#"),
$W$10,"#"),
$W$11,"#"),
$W$12,"#"),
$W$13,"#"),
$W$14,"#"),
$W$15,"#"),
$W$16,"#"),
$W$17,"#"),
$W$18,"#"),
$W$19,"#"),
$W$20,"#"),
$W$21,"#"),
$W$22,"#"),
$W$23,"#"),
$W$24,""),
$W$25,"")</f>
        <v/>
      </c>
      <c r="D127" s="262" t="str">
        <f>_xlfn.CONCAT("Scorpion_",SUBSTITUTE(SUBSTITUTE(SUBSTITUTE(SUBSTITUTE('Scorpions Primers'!$C126&amp;"_"&amp;'Scorpions Primers'!$E126,"-","")," ",""),"(",""),")",""))</f>
        <v>Scorpion__</v>
      </c>
      <c r="E127" s="261">
        <f t="shared" si="3"/>
        <v>2</v>
      </c>
      <c r="F127" s="263" t="str">
        <f>_xlfn.LET(_xlpm.seq, LOWER(_xlfn.CONCAT('Scorpions Primers'!D126,'Scorpions Primers'!G126)),
SUBSTITUTE(SUBSTITUTE(SUBSTITUTE(SUBSTITUTE(SUBSTITUTE(SUBSTITUTE(SUBSTITUTE(SUBSTITUTE(SUBSTITUTE(SUBSTITUTE(SUBSTITUTE(SUBSTITUTE(SUBSTITUTE(SUBSTITUTE(SUBSTITUTE(SUBSTITUTE(SUBSTITUTE(_xlpm.seq,
$X$3,"#"),
$X$4,"#"),
$X$5,"#"),
$X$6,"#"),
$X$7,"#"),
$X$8,"#"),
$X$9,"#"),
$X$10,"#"),
$X$11,"#"),
$X$12,"#"),
$X$13,"#"),
$X$14,"#"),
$X$15,"#"),
$X$16,"#"),
$X$17,"#"),
$X$18,""),
$X$19,))</f>
        <v/>
      </c>
    </row>
    <row r="128" spans="1:6">
      <c r="A128" s="262" t="str">
        <f>_xlfn.TEXTJOIN("__",TRUE,IFERROR(LEFT('Probes and Primers'!$A127,SEARCH(" Probes",'Probes and Primers'!$A127)-1),'Probes and Primers'!$A127),SUBSTITUTE(SUBSTITUTE(SUBSTITUTE(SUBSTITUTE('Probes and Primers'!$D127&amp;"_"&amp;'Probes and Primers'!$F127&amp;"_"&amp;IF('Probes and Primers'!$A127="Primers",LEFT('Probes and Primers'!$G127,3),LEFT('Probes and Primers'!$G127,1)),"-","")," ",""),"(",""),")",""))</f>
        <v>__</v>
      </c>
      <c r="B128" s="261">
        <f t="shared" si="2"/>
        <v>0</v>
      </c>
      <c r="C128" s="263" t="str">
        <f>SUBSTITUTE(SUBSTITUTE(SUBSTITUTE(SUBSTITUTE(SUBSTITUTE(SUBSTITUTE(SUBSTITUTE(SUBSTITUTE(SUBSTITUTE(SUBSTITUTE(SUBSTITUTE(SUBSTITUTE(SUBSTITUTE(SUBSTITUTE(SUBSTITUTE(SUBSTITUTE(SUBSTITUTE(SUBSTITUTE(SUBSTITUTE(SUBSTITUTE(SUBSTITUTE(SUBSTITUTE(SUBSTITUTE(LOWER('Probes and Primers'!E127),
$W$3,"#"),
$W$4,"#"),
$W$5,"#"),
$W$6,"#"),
$W$7,"#"),
$W$8,"#"),
$W$9,"#"),
$W$10,"#"),
$W$11,"#"),
$W$12,"#"),
$W$13,"#"),
$W$14,"#"),
$W$15,"#"),
$W$16,"#"),
$W$17,"#"),
$W$18,"#"),
$W$19,"#"),
$W$20,"#"),
$W$21,"#"),
$W$22,"#"),
$W$23,"#"),
$W$24,""),
$W$25,"")</f>
        <v/>
      </c>
      <c r="D128" s="262" t="str">
        <f>_xlfn.CONCAT("Scorpion_",SUBSTITUTE(SUBSTITUTE(SUBSTITUTE(SUBSTITUTE('Scorpions Primers'!$C127&amp;"_"&amp;'Scorpions Primers'!$E127,"-","")," ",""),"(",""),")",""))</f>
        <v>Scorpion__</v>
      </c>
      <c r="E128" s="261">
        <f t="shared" si="3"/>
        <v>2</v>
      </c>
      <c r="F128" s="263" t="str">
        <f>_xlfn.LET(_xlpm.seq, LOWER(_xlfn.CONCAT('Scorpions Primers'!D127,'Scorpions Primers'!G127)),
SUBSTITUTE(SUBSTITUTE(SUBSTITUTE(SUBSTITUTE(SUBSTITUTE(SUBSTITUTE(SUBSTITUTE(SUBSTITUTE(SUBSTITUTE(SUBSTITUTE(SUBSTITUTE(SUBSTITUTE(SUBSTITUTE(SUBSTITUTE(SUBSTITUTE(SUBSTITUTE(SUBSTITUTE(_xlpm.seq,
$X$3,"#"),
$X$4,"#"),
$X$5,"#"),
$X$6,"#"),
$X$7,"#"),
$X$8,"#"),
$X$9,"#"),
$X$10,"#"),
$X$11,"#"),
$X$12,"#"),
$X$13,"#"),
$X$14,"#"),
$X$15,"#"),
$X$16,"#"),
$X$17,"#"),
$X$18,""),
$X$19,))</f>
        <v/>
      </c>
    </row>
    <row r="129" spans="1:6">
      <c r="A129" s="262" t="str">
        <f>_xlfn.TEXTJOIN("__",TRUE,IFERROR(LEFT('Probes and Primers'!$A128,SEARCH(" Probes",'Probes and Primers'!$A128)-1),'Probes and Primers'!$A128),SUBSTITUTE(SUBSTITUTE(SUBSTITUTE(SUBSTITUTE('Probes and Primers'!$D128&amp;"_"&amp;'Probes and Primers'!$F128&amp;"_"&amp;IF('Probes and Primers'!$A128="Primers",LEFT('Probes and Primers'!$G128,3),LEFT('Probes and Primers'!$G128,1)),"-","")," ",""),"(",""),")",""))</f>
        <v>__</v>
      </c>
      <c r="B129" s="261">
        <f t="shared" si="2"/>
        <v>0</v>
      </c>
      <c r="C129" s="263" t="str">
        <f>SUBSTITUTE(SUBSTITUTE(SUBSTITUTE(SUBSTITUTE(SUBSTITUTE(SUBSTITUTE(SUBSTITUTE(SUBSTITUTE(SUBSTITUTE(SUBSTITUTE(SUBSTITUTE(SUBSTITUTE(SUBSTITUTE(SUBSTITUTE(SUBSTITUTE(SUBSTITUTE(SUBSTITUTE(SUBSTITUTE(SUBSTITUTE(SUBSTITUTE(SUBSTITUTE(SUBSTITUTE(SUBSTITUTE(LOWER('Probes and Primers'!E128),
$W$3,"#"),
$W$4,"#"),
$W$5,"#"),
$W$6,"#"),
$W$7,"#"),
$W$8,"#"),
$W$9,"#"),
$W$10,"#"),
$W$11,"#"),
$W$12,"#"),
$W$13,"#"),
$W$14,"#"),
$W$15,"#"),
$W$16,"#"),
$W$17,"#"),
$W$18,"#"),
$W$19,"#"),
$W$20,"#"),
$W$21,"#"),
$W$22,"#"),
$W$23,"#"),
$W$24,""),
$W$25,"")</f>
        <v/>
      </c>
      <c r="D129" s="262" t="str">
        <f>_xlfn.CONCAT("Scorpion_",SUBSTITUTE(SUBSTITUTE(SUBSTITUTE(SUBSTITUTE('Scorpions Primers'!$C128&amp;"_"&amp;'Scorpions Primers'!$E128,"-","")," ",""),"(",""),")",""))</f>
        <v>Scorpion__</v>
      </c>
      <c r="E129" s="261">
        <f t="shared" si="3"/>
        <v>2</v>
      </c>
      <c r="F129" s="263" t="str">
        <f>_xlfn.LET(_xlpm.seq, LOWER(_xlfn.CONCAT('Scorpions Primers'!D128,'Scorpions Primers'!G128)),
SUBSTITUTE(SUBSTITUTE(SUBSTITUTE(SUBSTITUTE(SUBSTITUTE(SUBSTITUTE(SUBSTITUTE(SUBSTITUTE(SUBSTITUTE(SUBSTITUTE(SUBSTITUTE(SUBSTITUTE(SUBSTITUTE(SUBSTITUTE(SUBSTITUTE(SUBSTITUTE(SUBSTITUTE(_xlpm.seq,
$X$3,"#"),
$X$4,"#"),
$X$5,"#"),
$X$6,"#"),
$X$7,"#"),
$X$8,"#"),
$X$9,"#"),
$X$10,"#"),
$X$11,"#"),
$X$12,"#"),
$X$13,"#"),
$X$14,"#"),
$X$15,"#"),
$X$16,"#"),
$X$17,"#"),
$X$18,""),
$X$19,))</f>
        <v/>
      </c>
    </row>
    <row r="130" spans="1:6">
      <c r="A130" s="262" t="str">
        <f>_xlfn.TEXTJOIN("__",TRUE,IFERROR(LEFT('Probes and Primers'!$A129,SEARCH(" Probes",'Probes and Primers'!$A129)-1),'Probes and Primers'!$A129),SUBSTITUTE(SUBSTITUTE(SUBSTITUTE(SUBSTITUTE('Probes and Primers'!$D129&amp;"_"&amp;'Probes and Primers'!$F129&amp;"_"&amp;IF('Probes and Primers'!$A129="Primers",LEFT('Probes and Primers'!$G129,3),LEFT('Probes and Primers'!$G129,1)),"-","")," ",""),"(",""),")",""))</f>
        <v>__</v>
      </c>
      <c r="B130" s="261">
        <f t="shared" si="2"/>
        <v>0</v>
      </c>
      <c r="C130" s="263" t="str">
        <f>SUBSTITUTE(SUBSTITUTE(SUBSTITUTE(SUBSTITUTE(SUBSTITUTE(SUBSTITUTE(SUBSTITUTE(SUBSTITUTE(SUBSTITUTE(SUBSTITUTE(SUBSTITUTE(SUBSTITUTE(SUBSTITUTE(SUBSTITUTE(SUBSTITUTE(SUBSTITUTE(SUBSTITUTE(SUBSTITUTE(SUBSTITUTE(SUBSTITUTE(SUBSTITUTE(SUBSTITUTE(SUBSTITUTE(LOWER('Probes and Primers'!E129),
$W$3,"#"),
$W$4,"#"),
$W$5,"#"),
$W$6,"#"),
$W$7,"#"),
$W$8,"#"),
$W$9,"#"),
$W$10,"#"),
$W$11,"#"),
$W$12,"#"),
$W$13,"#"),
$W$14,"#"),
$W$15,"#"),
$W$16,"#"),
$W$17,"#"),
$W$18,"#"),
$W$19,"#"),
$W$20,"#"),
$W$21,"#"),
$W$22,"#"),
$W$23,"#"),
$W$24,""),
$W$25,"")</f>
        <v/>
      </c>
      <c r="D130" s="262" t="str">
        <f>_xlfn.CONCAT("Scorpion_",SUBSTITUTE(SUBSTITUTE(SUBSTITUTE(SUBSTITUTE('Scorpions Primers'!$C129&amp;"_"&amp;'Scorpions Primers'!$E129,"-","")," ",""),"(",""),")",""))</f>
        <v>Scorpion__</v>
      </c>
      <c r="E130" s="261">
        <f t="shared" si="3"/>
        <v>2</v>
      </c>
      <c r="F130" s="263" t="str">
        <f>_xlfn.LET(_xlpm.seq, LOWER(_xlfn.CONCAT('Scorpions Primers'!D129,'Scorpions Primers'!G129)),
SUBSTITUTE(SUBSTITUTE(SUBSTITUTE(SUBSTITUTE(SUBSTITUTE(SUBSTITUTE(SUBSTITUTE(SUBSTITUTE(SUBSTITUTE(SUBSTITUTE(SUBSTITUTE(SUBSTITUTE(SUBSTITUTE(SUBSTITUTE(SUBSTITUTE(SUBSTITUTE(SUBSTITUTE(_xlpm.seq,
$X$3,"#"),
$X$4,"#"),
$X$5,"#"),
$X$6,"#"),
$X$7,"#"),
$X$8,"#"),
$X$9,"#"),
$X$10,"#"),
$X$11,"#"),
$X$12,"#"),
$X$13,"#"),
$X$14,"#"),
$X$15,"#"),
$X$16,"#"),
$X$17,"#"),
$X$18,""),
$X$19,))</f>
        <v/>
      </c>
    </row>
    <row r="131" spans="1:6">
      <c r="A131" s="262" t="str">
        <f>_xlfn.TEXTJOIN("__",TRUE,IFERROR(LEFT('Probes and Primers'!$A130,SEARCH(" Probes",'Probes and Primers'!$A130)-1),'Probes and Primers'!$A130),SUBSTITUTE(SUBSTITUTE(SUBSTITUTE(SUBSTITUTE('Probes and Primers'!$D130&amp;"_"&amp;'Probes and Primers'!$F130&amp;"_"&amp;IF('Probes and Primers'!$A130="Primers",LEFT('Probes and Primers'!$G130,3),LEFT('Probes and Primers'!$G130,1)),"-","")," ",""),"(",""),")",""))</f>
        <v>__</v>
      </c>
      <c r="B131" s="261">
        <f t="shared" si="2"/>
        <v>0</v>
      </c>
      <c r="C131" s="263" t="str">
        <f>SUBSTITUTE(SUBSTITUTE(SUBSTITUTE(SUBSTITUTE(SUBSTITUTE(SUBSTITUTE(SUBSTITUTE(SUBSTITUTE(SUBSTITUTE(SUBSTITUTE(SUBSTITUTE(SUBSTITUTE(SUBSTITUTE(SUBSTITUTE(SUBSTITUTE(SUBSTITUTE(SUBSTITUTE(SUBSTITUTE(SUBSTITUTE(SUBSTITUTE(SUBSTITUTE(SUBSTITUTE(SUBSTITUTE(LOWER('Probes and Primers'!E130),
$W$3,"#"),
$W$4,"#"),
$W$5,"#"),
$W$6,"#"),
$W$7,"#"),
$W$8,"#"),
$W$9,"#"),
$W$10,"#"),
$W$11,"#"),
$W$12,"#"),
$W$13,"#"),
$W$14,"#"),
$W$15,"#"),
$W$16,"#"),
$W$17,"#"),
$W$18,"#"),
$W$19,"#"),
$W$20,"#"),
$W$21,"#"),
$W$22,"#"),
$W$23,"#"),
$W$24,""),
$W$25,"")</f>
        <v/>
      </c>
      <c r="D131" s="262" t="str">
        <f>_xlfn.CONCAT("Scorpion_",SUBSTITUTE(SUBSTITUTE(SUBSTITUTE(SUBSTITUTE('Scorpions Primers'!$C130&amp;"_"&amp;'Scorpions Primers'!$E130,"-","")," ",""),"(",""),")",""))</f>
        <v>Scorpion__</v>
      </c>
      <c r="E131" s="261">
        <f t="shared" si="3"/>
        <v>2</v>
      </c>
      <c r="F131" s="263" t="str">
        <f>_xlfn.LET(_xlpm.seq, LOWER(_xlfn.CONCAT('Scorpions Primers'!D130,'Scorpions Primers'!G130)),
SUBSTITUTE(SUBSTITUTE(SUBSTITUTE(SUBSTITUTE(SUBSTITUTE(SUBSTITUTE(SUBSTITUTE(SUBSTITUTE(SUBSTITUTE(SUBSTITUTE(SUBSTITUTE(SUBSTITUTE(SUBSTITUTE(SUBSTITUTE(SUBSTITUTE(SUBSTITUTE(SUBSTITUTE(_xlpm.seq,
$X$3,"#"),
$X$4,"#"),
$X$5,"#"),
$X$6,"#"),
$X$7,"#"),
$X$8,"#"),
$X$9,"#"),
$X$10,"#"),
$X$11,"#"),
$X$12,"#"),
$X$13,"#"),
$X$14,"#"),
$X$15,"#"),
$X$16,"#"),
$X$17,"#"),
$X$18,""),
$X$19,))</f>
        <v/>
      </c>
    </row>
    <row r="132" spans="1:6">
      <c r="A132" s="262" t="str">
        <f>_xlfn.TEXTJOIN("__",TRUE,IFERROR(LEFT('Probes and Primers'!$A131,SEARCH(" Probes",'Probes and Primers'!$A131)-1),'Probes and Primers'!$A131),SUBSTITUTE(SUBSTITUTE(SUBSTITUTE(SUBSTITUTE('Probes and Primers'!$D131&amp;"_"&amp;'Probes and Primers'!$F131&amp;"_"&amp;IF('Probes and Primers'!$A131="Primers",LEFT('Probes and Primers'!$G131,3),LEFT('Probes and Primers'!$G131,1)),"-","")," ",""),"(",""),")",""))</f>
        <v>__</v>
      </c>
      <c r="B132" s="261">
        <f t="shared" ref="B132:B195" si="4">IF(ISBLANK($C132),0,LEN(SUBSTITUTE(SUBSTITUTE(SUBSTITUTE($C132,"*",""),"+","")," ","")))</f>
        <v>0</v>
      </c>
      <c r="C132" s="263" t="str">
        <f>SUBSTITUTE(SUBSTITUTE(SUBSTITUTE(SUBSTITUTE(SUBSTITUTE(SUBSTITUTE(SUBSTITUTE(SUBSTITUTE(SUBSTITUTE(SUBSTITUTE(SUBSTITUTE(SUBSTITUTE(SUBSTITUTE(SUBSTITUTE(SUBSTITUTE(SUBSTITUTE(SUBSTITUTE(SUBSTITUTE(SUBSTITUTE(SUBSTITUTE(SUBSTITUTE(SUBSTITUTE(SUBSTITUTE(LOWER('Probes and Primers'!E131),
$W$3,"#"),
$W$4,"#"),
$W$5,"#"),
$W$6,"#"),
$W$7,"#"),
$W$8,"#"),
$W$9,"#"),
$W$10,"#"),
$W$11,"#"),
$W$12,"#"),
$W$13,"#"),
$W$14,"#"),
$W$15,"#"),
$W$16,"#"),
$W$17,"#"),
$W$18,"#"),
$W$19,"#"),
$W$20,"#"),
$W$21,"#"),
$W$22,"#"),
$W$23,"#"),
$W$24,""),
$W$25,"")</f>
        <v/>
      </c>
      <c r="D132" s="262" t="str">
        <f>_xlfn.CONCAT("Scorpion_",SUBSTITUTE(SUBSTITUTE(SUBSTITUTE(SUBSTITUTE('Scorpions Primers'!$C131&amp;"_"&amp;'Scorpions Primers'!$E131,"-","")," ",""),"(",""),")",""))</f>
        <v>Scorpion__</v>
      </c>
      <c r="E132" s="261">
        <f t="shared" ref="E132:E195" si="5">IF(ISBLANK($F132), 0, LEN(SUBSTITUTE(SUBSTITUTE(SUBSTITUTE($F132, "*", ""), "+", "")," ","")))+ 2</f>
        <v>2</v>
      </c>
      <c r="F132" s="263" t="str">
        <f>_xlfn.LET(_xlpm.seq, LOWER(_xlfn.CONCAT('Scorpions Primers'!D131,'Scorpions Primers'!G131)),
SUBSTITUTE(SUBSTITUTE(SUBSTITUTE(SUBSTITUTE(SUBSTITUTE(SUBSTITUTE(SUBSTITUTE(SUBSTITUTE(SUBSTITUTE(SUBSTITUTE(SUBSTITUTE(SUBSTITUTE(SUBSTITUTE(SUBSTITUTE(SUBSTITUTE(SUBSTITUTE(SUBSTITUTE(_xlpm.seq,
$X$3,"#"),
$X$4,"#"),
$X$5,"#"),
$X$6,"#"),
$X$7,"#"),
$X$8,"#"),
$X$9,"#"),
$X$10,"#"),
$X$11,"#"),
$X$12,"#"),
$X$13,"#"),
$X$14,"#"),
$X$15,"#"),
$X$16,"#"),
$X$17,"#"),
$X$18,""),
$X$19,))</f>
        <v/>
      </c>
    </row>
    <row r="133" spans="1:6">
      <c r="A133" s="262" t="str">
        <f>_xlfn.TEXTJOIN("__",TRUE,IFERROR(LEFT('Probes and Primers'!$A132,SEARCH(" Probes",'Probes and Primers'!$A132)-1),'Probes and Primers'!$A132),SUBSTITUTE(SUBSTITUTE(SUBSTITUTE(SUBSTITUTE('Probes and Primers'!$D132&amp;"_"&amp;'Probes and Primers'!$F132&amp;"_"&amp;IF('Probes and Primers'!$A132="Primers",LEFT('Probes and Primers'!$G132,3),LEFT('Probes and Primers'!$G132,1)),"-","")," ",""),"(",""),")",""))</f>
        <v>__</v>
      </c>
      <c r="B133" s="261">
        <f t="shared" si="4"/>
        <v>0</v>
      </c>
      <c r="C133" s="263" t="str">
        <f>SUBSTITUTE(SUBSTITUTE(SUBSTITUTE(SUBSTITUTE(SUBSTITUTE(SUBSTITUTE(SUBSTITUTE(SUBSTITUTE(SUBSTITUTE(SUBSTITUTE(SUBSTITUTE(SUBSTITUTE(SUBSTITUTE(SUBSTITUTE(SUBSTITUTE(SUBSTITUTE(SUBSTITUTE(SUBSTITUTE(SUBSTITUTE(SUBSTITUTE(SUBSTITUTE(SUBSTITUTE(SUBSTITUTE(LOWER('Probes and Primers'!E132),
$W$3,"#"),
$W$4,"#"),
$W$5,"#"),
$W$6,"#"),
$W$7,"#"),
$W$8,"#"),
$W$9,"#"),
$W$10,"#"),
$W$11,"#"),
$W$12,"#"),
$W$13,"#"),
$W$14,"#"),
$W$15,"#"),
$W$16,"#"),
$W$17,"#"),
$W$18,"#"),
$W$19,"#"),
$W$20,"#"),
$W$21,"#"),
$W$22,"#"),
$W$23,"#"),
$W$24,""),
$W$25,"")</f>
        <v/>
      </c>
      <c r="D133" s="262" t="str">
        <f>_xlfn.CONCAT("Scorpion_",SUBSTITUTE(SUBSTITUTE(SUBSTITUTE(SUBSTITUTE('Scorpions Primers'!$C132&amp;"_"&amp;'Scorpions Primers'!$E132,"-","")," ",""),"(",""),")",""))</f>
        <v>Scorpion__</v>
      </c>
      <c r="E133" s="261">
        <f t="shared" si="5"/>
        <v>2</v>
      </c>
      <c r="F133" s="263" t="str">
        <f>_xlfn.LET(_xlpm.seq, LOWER(_xlfn.CONCAT('Scorpions Primers'!D132,'Scorpions Primers'!G132)),
SUBSTITUTE(SUBSTITUTE(SUBSTITUTE(SUBSTITUTE(SUBSTITUTE(SUBSTITUTE(SUBSTITUTE(SUBSTITUTE(SUBSTITUTE(SUBSTITUTE(SUBSTITUTE(SUBSTITUTE(SUBSTITUTE(SUBSTITUTE(SUBSTITUTE(SUBSTITUTE(SUBSTITUTE(_xlpm.seq,
$X$3,"#"),
$X$4,"#"),
$X$5,"#"),
$X$6,"#"),
$X$7,"#"),
$X$8,"#"),
$X$9,"#"),
$X$10,"#"),
$X$11,"#"),
$X$12,"#"),
$X$13,"#"),
$X$14,"#"),
$X$15,"#"),
$X$16,"#"),
$X$17,"#"),
$X$18,""),
$X$19,))</f>
        <v/>
      </c>
    </row>
    <row r="134" spans="1:6">
      <c r="A134" s="262" t="str">
        <f>_xlfn.TEXTJOIN("__",TRUE,IFERROR(LEFT('Probes and Primers'!$A133,SEARCH(" Probes",'Probes and Primers'!$A133)-1),'Probes and Primers'!$A133),SUBSTITUTE(SUBSTITUTE(SUBSTITUTE(SUBSTITUTE('Probes and Primers'!$D133&amp;"_"&amp;'Probes and Primers'!$F133&amp;"_"&amp;IF('Probes and Primers'!$A133="Primers",LEFT('Probes and Primers'!$G133,3),LEFT('Probes and Primers'!$G133,1)),"-","")," ",""),"(",""),")",""))</f>
        <v>__</v>
      </c>
      <c r="B134" s="261">
        <f t="shared" si="4"/>
        <v>0</v>
      </c>
      <c r="C134" s="263" t="str">
        <f>SUBSTITUTE(SUBSTITUTE(SUBSTITUTE(SUBSTITUTE(SUBSTITUTE(SUBSTITUTE(SUBSTITUTE(SUBSTITUTE(SUBSTITUTE(SUBSTITUTE(SUBSTITUTE(SUBSTITUTE(SUBSTITUTE(SUBSTITUTE(SUBSTITUTE(SUBSTITUTE(SUBSTITUTE(SUBSTITUTE(SUBSTITUTE(SUBSTITUTE(SUBSTITUTE(SUBSTITUTE(SUBSTITUTE(LOWER('Probes and Primers'!E133),
$W$3,"#"),
$W$4,"#"),
$W$5,"#"),
$W$6,"#"),
$W$7,"#"),
$W$8,"#"),
$W$9,"#"),
$W$10,"#"),
$W$11,"#"),
$W$12,"#"),
$W$13,"#"),
$W$14,"#"),
$W$15,"#"),
$W$16,"#"),
$W$17,"#"),
$W$18,"#"),
$W$19,"#"),
$W$20,"#"),
$W$21,"#"),
$W$22,"#"),
$W$23,"#"),
$W$24,""),
$W$25,"")</f>
        <v/>
      </c>
      <c r="D134" s="262" t="str">
        <f>_xlfn.CONCAT("Scorpion_",SUBSTITUTE(SUBSTITUTE(SUBSTITUTE(SUBSTITUTE('Scorpions Primers'!$C133&amp;"_"&amp;'Scorpions Primers'!$E133,"-","")," ",""),"(",""),")",""))</f>
        <v>Scorpion__</v>
      </c>
      <c r="E134" s="261">
        <f t="shared" si="5"/>
        <v>2</v>
      </c>
      <c r="F134" s="263" t="str">
        <f>_xlfn.LET(_xlpm.seq, LOWER(_xlfn.CONCAT('Scorpions Primers'!D133,'Scorpions Primers'!G133)),
SUBSTITUTE(SUBSTITUTE(SUBSTITUTE(SUBSTITUTE(SUBSTITUTE(SUBSTITUTE(SUBSTITUTE(SUBSTITUTE(SUBSTITUTE(SUBSTITUTE(SUBSTITUTE(SUBSTITUTE(SUBSTITUTE(SUBSTITUTE(SUBSTITUTE(SUBSTITUTE(SUBSTITUTE(_xlpm.seq,
$X$3,"#"),
$X$4,"#"),
$X$5,"#"),
$X$6,"#"),
$X$7,"#"),
$X$8,"#"),
$X$9,"#"),
$X$10,"#"),
$X$11,"#"),
$X$12,"#"),
$X$13,"#"),
$X$14,"#"),
$X$15,"#"),
$X$16,"#"),
$X$17,"#"),
$X$18,""),
$X$19,))</f>
        <v/>
      </c>
    </row>
    <row r="135" spans="1:6">
      <c r="A135" s="262" t="str">
        <f>_xlfn.TEXTJOIN("__",TRUE,IFERROR(LEFT('Probes and Primers'!$A134,SEARCH(" Probes",'Probes and Primers'!$A134)-1),'Probes and Primers'!$A134),SUBSTITUTE(SUBSTITUTE(SUBSTITUTE(SUBSTITUTE('Probes and Primers'!$D134&amp;"_"&amp;'Probes and Primers'!$F134&amp;"_"&amp;IF('Probes and Primers'!$A134="Primers",LEFT('Probes and Primers'!$G134,3),LEFT('Probes and Primers'!$G134,1)),"-","")," ",""),"(",""),")",""))</f>
        <v>__</v>
      </c>
      <c r="B135" s="261">
        <f t="shared" si="4"/>
        <v>0</v>
      </c>
      <c r="C135" s="263" t="str">
        <f>SUBSTITUTE(SUBSTITUTE(SUBSTITUTE(SUBSTITUTE(SUBSTITUTE(SUBSTITUTE(SUBSTITUTE(SUBSTITUTE(SUBSTITUTE(SUBSTITUTE(SUBSTITUTE(SUBSTITUTE(SUBSTITUTE(SUBSTITUTE(SUBSTITUTE(SUBSTITUTE(SUBSTITUTE(SUBSTITUTE(SUBSTITUTE(SUBSTITUTE(SUBSTITUTE(SUBSTITUTE(SUBSTITUTE(LOWER('Probes and Primers'!E134),
$W$3,"#"),
$W$4,"#"),
$W$5,"#"),
$W$6,"#"),
$W$7,"#"),
$W$8,"#"),
$W$9,"#"),
$W$10,"#"),
$W$11,"#"),
$W$12,"#"),
$W$13,"#"),
$W$14,"#"),
$W$15,"#"),
$W$16,"#"),
$W$17,"#"),
$W$18,"#"),
$W$19,"#"),
$W$20,"#"),
$W$21,"#"),
$W$22,"#"),
$W$23,"#"),
$W$24,""),
$W$25,"")</f>
        <v/>
      </c>
      <c r="D135" s="262" t="str">
        <f>_xlfn.CONCAT("Scorpion_",SUBSTITUTE(SUBSTITUTE(SUBSTITUTE(SUBSTITUTE('Scorpions Primers'!$C134&amp;"_"&amp;'Scorpions Primers'!$E134,"-","")," ",""),"(",""),")",""))</f>
        <v>Scorpion__</v>
      </c>
      <c r="E135" s="261">
        <f t="shared" si="5"/>
        <v>2</v>
      </c>
      <c r="F135" s="263" t="str">
        <f>_xlfn.LET(_xlpm.seq, LOWER(_xlfn.CONCAT('Scorpions Primers'!D134,'Scorpions Primers'!G134)),
SUBSTITUTE(SUBSTITUTE(SUBSTITUTE(SUBSTITUTE(SUBSTITUTE(SUBSTITUTE(SUBSTITUTE(SUBSTITUTE(SUBSTITUTE(SUBSTITUTE(SUBSTITUTE(SUBSTITUTE(SUBSTITUTE(SUBSTITUTE(SUBSTITUTE(SUBSTITUTE(SUBSTITUTE(_xlpm.seq,
$X$3,"#"),
$X$4,"#"),
$X$5,"#"),
$X$6,"#"),
$X$7,"#"),
$X$8,"#"),
$X$9,"#"),
$X$10,"#"),
$X$11,"#"),
$X$12,"#"),
$X$13,"#"),
$X$14,"#"),
$X$15,"#"),
$X$16,"#"),
$X$17,"#"),
$X$18,""),
$X$19,))</f>
        <v/>
      </c>
    </row>
    <row r="136" spans="1:6">
      <c r="A136" s="262" t="str">
        <f>_xlfn.TEXTJOIN("__",TRUE,IFERROR(LEFT('Probes and Primers'!$A135,SEARCH(" Probes",'Probes and Primers'!$A135)-1),'Probes and Primers'!$A135),SUBSTITUTE(SUBSTITUTE(SUBSTITUTE(SUBSTITUTE('Probes and Primers'!$D135&amp;"_"&amp;'Probes and Primers'!$F135&amp;"_"&amp;IF('Probes and Primers'!$A135="Primers",LEFT('Probes and Primers'!$G135,3),LEFT('Probes and Primers'!$G135,1)),"-","")," ",""),"(",""),")",""))</f>
        <v>__</v>
      </c>
      <c r="B136" s="261">
        <f t="shared" si="4"/>
        <v>0</v>
      </c>
      <c r="C136" s="263" t="str">
        <f>SUBSTITUTE(SUBSTITUTE(SUBSTITUTE(SUBSTITUTE(SUBSTITUTE(SUBSTITUTE(SUBSTITUTE(SUBSTITUTE(SUBSTITUTE(SUBSTITUTE(SUBSTITUTE(SUBSTITUTE(SUBSTITUTE(SUBSTITUTE(SUBSTITUTE(SUBSTITUTE(SUBSTITUTE(SUBSTITUTE(SUBSTITUTE(SUBSTITUTE(SUBSTITUTE(SUBSTITUTE(SUBSTITUTE(LOWER('Probes and Primers'!E135),
$W$3,"#"),
$W$4,"#"),
$W$5,"#"),
$W$6,"#"),
$W$7,"#"),
$W$8,"#"),
$W$9,"#"),
$W$10,"#"),
$W$11,"#"),
$W$12,"#"),
$W$13,"#"),
$W$14,"#"),
$W$15,"#"),
$W$16,"#"),
$W$17,"#"),
$W$18,"#"),
$W$19,"#"),
$W$20,"#"),
$W$21,"#"),
$W$22,"#"),
$W$23,"#"),
$W$24,""),
$W$25,"")</f>
        <v/>
      </c>
      <c r="D136" s="262" t="str">
        <f>_xlfn.CONCAT("Scorpion_",SUBSTITUTE(SUBSTITUTE(SUBSTITUTE(SUBSTITUTE('Scorpions Primers'!$C135&amp;"_"&amp;'Scorpions Primers'!$E135,"-","")," ",""),"(",""),")",""))</f>
        <v>Scorpion__</v>
      </c>
      <c r="E136" s="261">
        <f t="shared" si="5"/>
        <v>2</v>
      </c>
      <c r="F136" s="263" t="str">
        <f>_xlfn.LET(_xlpm.seq, LOWER(_xlfn.CONCAT('Scorpions Primers'!D135,'Scorpions Primers'!G135)),
SUBSTITUTE(SUBSTITUTE(SUBSTITUTE(SUBSTITUTE(SUBSTITUTE(SUBSTITUTE(SUBSTITUTE(SUBSTITUTE(SUBSTITUTE(SUBSTITUTE(SUBSTITUTE(SUBSTITUTE(SUBSTITUTE(SUBSTITUTE(SUBSTITUTE(SUBSTITUTE(SUBSTITUTE(_xlpm.seq,
$X$3,"#"),
$X$4,"#"),
$X$5,"#"),
$X$6,"#"),
$X$7,"#"),
$X$8,"#"),
$X$9,"#"),
$X$10,"#"),
$X$11,"#"),
$X$12,"#"),
$X$13,"#"),
$X$14,"#"),
$X$15,"#"),
$X$16,"#"),
$X$17,"#"),
$X$18,""),
$X$19,))</f>
        <v/>
      </c>
    </row>
    <row r="137" spans="1:6">
      <c r="A137" s="262" t="str">
        <f>_xlfn.TEXTJOIN("__",TRUE,IFERROR(LEFT('Probes and Primers'!$A136,SEARCH(" Probes",'Probes and Primers'!$A136)-1),'Probes and Primers'!$A136),SUBSTITUTE(SUBSTITUTE(SUBSTITUTE(SUBSTITUTE('Probes and Primers'!$D136&amp;"_"&amp;'Probes and Primers'!$F136&amp;"_"&amp;IF('Probes and Primers'!$A136="Primers",LEFT('Probes and Primers'!$G136,3),LEFT('Probes and Primers'!$G136,1)),"-","")," ",""),"(",""),")",""))</f>
        <v>__</v>
      </c>
      <c r="B137" s="261">
        <f t="shared" si="4"/>
        <v>0</v>
      </c>
      <c r="C137" s="263" t="str">
        <f>SUBSTITUTE(SUBSTITUTE(SUBSTITUTE(SUBSTITUTE(SUBSTITUTE(SUBSTITUTE(SUBSTITUTE(SUBSTITUTE(SUBSTITUTE(SUBSTITUTE(SUBSTITUTE(SUBSTITUTE(SUBSTITUTE(SUBSTITUTE(SUBSTITUTE(SUBSTITUTE(SUBSTITUTE(SUBSTITUTE(SUBSTITUTE(SUBSTITUTE(SUBSTITUTE(SUBSTITUTE(SUBSTITUTE(LOWER('Probes and Primers'!E136),
$W$3,"#"),
$W$4,"#"),
$W$5,"#"),
$W$6,"#"),
$W$7,"#"),
$W$8,"#"),
$W$9,"#"),
$W$10,"#"),
$W$11,"#"),
$W$12,"#"),
$W$13,"#"),
$W$14,"#"),
$W$15,"#"),
$W$16,"#"),
$W$17,"#"),
$W$18,"#"),
$W$19,"#"),
$W$20,"#"),
$W$21,"#"),
$W$22,"#"),
$W$23,"#"),
$W$24,""),
$W$25,"")</f>
        <v/>
      </c>
      <c r="D137" s="262" t="str">
        <f>_xlfn.CONCAT("Scorpion_",SUBSTITUTE(SUBSTITUTE(SUBSTITUTE(SUBSTITUTE('Scorpions Primers'!$C136&amp;"_"&amp;'Scorpions Primers'!$E136,"-","")," ",""),"(",""),")",""))</f>
        <v>Scorpion__</v>
      </c>
      <c r="E137" s="261">
        <f t="shared" si="5"/>
        <v>2</v>
      </c>
      <c r="F137" s="263" t="str">
        <f>_xlfn.LET(_xlpm.seq, LOWER(_xlfn.CONCAT('Scorpions Primers'!D136,'Scorpions Primers'!G136)),
SUBSTITUTE(SUBSTITUTE(SUBSTITUTE(SUBSTITUTE(SUBSTITUTE(SUBSTITUTE(SUBSTITUTE(SUBSTITUTE(SUBSTITUTE(SUBSTITUTE(SUBSTITUTE(SUBSTITUTE(SUBSTITUTE(SUBSTITUTE(SUBSTITUTE(SUBSTITUTE(SUBSTITUTE(_xlpm.seq,
$X$3,"#"),
$X$4,"#"),
$X$5,"#"),
$X$6,"#"),
$X$7,"#"),
$X$8,"#"),
$X$9,"#"),
$X$10,"#"),
$X$11,"#"),
$X$12,"#"),
$X$13,"#"),
$X$14,"#"),
$X$15,"#"),
$X$16,"#"),
$X$17,"#"),
$X$18,""),
$X$19,))</f>
        <v/>
      </c>
    </row>
    <row r="138" spans="1:6">
      <c r="A138" s="262" t="str">
        <f>_xlfn.TEXTJOIN("__",TRUE,IFERROR(LEFT('Probes and Primers'!$A137,SEARCH(" Probes",'Probes and Primers'!$A137)-1),'Probes and Primers'!$A137),SUBSTITUTE(SUBSTITUTE(SUBSTITUTE(SUBSTITUTE('Probes and Primers'!$D137&amp;"_"&amp;'Probes and Primers'!$F137&amp;"_"&amp;IF('Probes and Primers'!$A137="Primers",LEFT('Probes and Primers'!$G137,3),LEFT('Probes and Primers'!$G137,1)),"-","")," ",""),"(",""),")",""))</f>
        <v>__</v>
      </c>
      <c r="B138" s="261">
        <f t="shared" si="4"/>
        <v>0</v>
      </c>
      <c r="C138" s="263" t="str">
        <f>SUBSTITUTE(SUBSTITUTE(SUBSTITUTE(SUBSTITUTE(SUBSTITUTE(SUBSTITUTE(SUBSTITUTE(SUBSTITUTE(SUBSTITUTE(SUBSTITUTE(SUBSTITUTE(SUBSTITUTE(SUBSTITUTE(SUBSTITUTE(SUBSTITUTE(SUBSTITUTE(SUBSTITUTE(SUBSTITUTE(SUBSTITUTE(SUBSTITUTE(SUBSTITUTE(SUBSTITUTE(SUBSTITUTE(LOWER('Probes and Primers'!E137),
$W$3,"#"),
$W$4,"#"),
$W$5,"#"),
$W$6,"#"),
$W$7,"#"),
$W$8,"#"),
$W$9,"#"),
$W$10,"#"),
$W$11,"#"),
$W$12,"#"),
$W$13,"#"),
$W$14,"#"),
$W$15,"#"),
$W$16,"#"),
$W$17,"#"),
$W$18,"#"),
$W$19,"#"),
$W$20,"#"),
$W$21,"#"),
$W$22,"#"),
$W$23,"#"),
$W$24,""),
$W$25,"")</f>
        <v/>
      </c>
      <c r="D138" s="262" t="str">
        <f>_xlfn.CONCAT("Scorpion_",SUBSTITUTE(SUBSTITUTE(SUBSTITUTE(SUBSTITUTE('Scorpions Primers'!$C137&amp;"_"&amp;'Scorpions Primers'!$E137,"-","")," ",""),"(",""),")",""))</f>
        <v>Scorpion__</v>
      </c>
      <c r="E138" s="261">
        <f t="shared" si="5"/>
        <v>2</v>
      </c>
      <c r="F138" s="263" t="str">
        <f>_xlfn.LET(_xlpm.seq, LOWER(_xlfn.CONCAT('Scorpions Primers'!D137,'Scorpions Primers'!G137)),
SUBSTITUTE(SUBSTITUTE(SUBSTITUTE(SUBSTITUTE(SUBSTITUTE(SUBSTITUTE(SUBSTITUTE(SUBSTITUTE(SUBSTITUTE(SUBSTITUTE(SUBSTITUTE(SUBSTITUTE(SUBSTITUTE(SUBSTITUTE(SUBSTITUTE(SUBSTITUTE(SUBSTITUTE(_xlpm.seq,
$X$3,"#"),
$X$4,"#"),
$X$5,"#"),
$X$6,"#"),
$X$7,"#"),
$X$8,"#"),
$X$9,"#"),
$X$10,"#"),
$X$11,"#"),
$X$12,"#"),
$X$13,"#"),
$X$14,"#"),
$X$15,"#"),
$X$16,"#"),
$X$17,"#"),
$X$18,""),
$X$19,))</f>
        <v/>
      </c>
    </row>
    <row r="139" spans="1:6">
      <c r="A139" s="262" t="str">
        <f>_xlfn.TEXTJOIN("__",TRUE,IFERROR(LEFT('Probes and Primers'!$A138,SEARCH(" Probes",'Probes and Primers'!$A138)-1),'Probes and Primers'!$A138),SUBSTITUTE(SUBSTITUTE(SUBSTITUTE(SUBSTITUTE('Probes and Primers'!$D138&amp;"_"&amp;'Probes and Primers'!$F138&amp;"_"&amp;IF('Probes and Primers'!$A138="Primers",LEFT('Probes and Primers'!$G138,3),LEFT('Probes and Primers'!$G138,1)),"-","")," ",""),"(",""),")",""))</f>
        <v>__</v>
      </c>
      <c r="B139" s="261">
        <f t="shared" si="4"/>
        <v>0</v>
      </c>
      <c r="C139" s="263" t="str">
        <f>SUBSTITUTE(SUBSTITUTE(SUBSTITUTE(SUBSTITUTE(SUBSTITUTE(SUBSTITUTE(SUBSTITUTE(SUBSTITUTE(SUBSTITUTE(SUBSTITUTE(SUBSTITUTE(SUBSTITUTE(SUBSTITUTE(SUBSTITUTE(SUBSTITUTE(SUBSTITUTE(SUBSTITUTE(SUBSTITUTE(SUBSTITUTE(SUBSTITUTE(SUBSTITUTE(SUBSTITUTE(SUBSTITUTE(LOWER('Probes and Primers'!E138),
$W$3,"#"),
$W$4,"#"),
$W$5,"#"),
$W$6,"#"),
$W$7,"#"),
$W$8,"#"),
$W$9,"#"),
$W$10,"#"),
$W$11,"#"),
$W$12,"#"),
$W$13,"#"),
$W$14,"#"),
$W$15,"#"),
$W$16,"#"),
$W$17,"#"),
$W$18,"#"),
$W$19,"#"),
$W$20,"#"),
$W$21,"#"),
$W$22,"#"),
$W$23,"#"),
$W$24,""),
$W$25,"")</f>
        <v/>
      </c>
      <c r="D139" s="262" t="str">
        <f>_xlfn.CONCAT("Scorpion_",SUBSTITUTE(SUBSTITUTE(SUBSTITUTE(SUBSTITUTE('Scorpions Primers'!$C138&amp;"_"&amp;'Scorpions Primers'!$E138,"-","")," ",""),"(",""),")",""))</f>
        <v>Scorpion__</v>
      </c>
      <c r="E139" s="261">
        <f t="shared" si="5"/>
        <v>2</v>
      </c>
      <c r="F139" s="263" t="str">
        <f>_xlfn.LET(_xlpm.seq, LOWER(_xlfn.CONCAT('Scorpions Primers'!D138,'Scorpions Primers'!G138)),
SUBSTITUTE(SUBSTITUTE(SUBSTITUTE(SUBSTITUTE(SUBSTITUTE(SUBSTITUTE(SUBSTITUTE(SUBSTITUTE(SUBSTITUTE(SUBSTITUTE(SUBSTITUTE(SUBSTITUTE(SUBSTITUTE(SUBSTITUTE(SUBSTITUTE(SUBSTITUTE(SUBSTITUTE(_xlpm.seq,
$X$3,"#"),
$X$4,"#"),
$X$5,"#"),
$X$6,"#"),
$X$7,"#"),
$X$8,"#"),
$X$9,"#"),
$X$10,"#"),
$X$11,"#"),
$X$12,"#"),
$X$13,"#"),
$X$14,"#"),
$X$15,"#"),
$X$16,"#"),
$X$17,"#"),
$X$18,""),
$X$19,))</f>
        <v/>
      </c>
    </row>
    <row r="140" spans="1:6">
      <c r="A140" s="262" t="str">
        <f>_xlfn.TEXTJOIN("__",TRUE,IFERROR(LEFT('Probes and Primers'!$A139,SEARCH(" Probes",'Probes and Primers'!$A139)-1),'Probes and Primers'!$A139),SUBSTITUTE(SUBSTITUTE(SUBSTITUTE(SUBSTITUTE('Probes and Primers'!$D139&amp;"_"&amp;'Probes and Primers'!$F139&amp;"_"&amp;IF('Probes and Primers'!$A139="Primers",LEFT('Probes and Primers'!$G139,3),LEFT('Probes and Primers'!$G139,1)),"-","")," ",""),"(",""),")",""))</f>
        <v>__</v>
      </c>
      <c r="B140" s="261">
        <f t="shared" si="4"/>
        <v>0</v>
      </c>
      <c r="C140" s="263" t="str">
        <f>SUBSTITUTE(SUBSTITUTE(SUBSTITUTE(SUBSTITUTE(SUBSTITUTE(SUBSTITUTE(SUBSTITUTE(SUBSTITUTE(SUBSTITUTE(SUBSTITUTE(SUBSTITUTE(SUBSTITUTE(SUBSTITUTE(SUBSTITUTE(SUBSTITUTE(SUBSTITUTE(SUBSTITUTE(SUBSTITUTE(SUBSTITUTE(SUBSTITUTE(SUBSTITUTE(SUBSTITUTE(SUBSTITUTE(LOWER('Probes and Primers'!E139),
$W$3,"#"),
$W$4,"#"),
$W$5,"#"),
$W$6,"#"),
$W$7,"#"),
$W$8,"#"),
$W$9,"#"),
$W$10,"#"),
$W$11,"#"),
$W$12,"#"),
$W$13,"#"),
$W$14,"#"),
$W$15,"#"),
$W$16,"#"),
$W$17,"#"),
$W$18,"#"),
$W$19,"#"),
$W$20,"#"),
$W$21,"#"),
$W$22,"#"),
$W$23,"#"),
$W$24,""),
$W$25,"")</f>
        <v/>
      </c>
      <c r="D140" s="262" t="str">
        <f>_xlfn.CONCAT("Scorpion_",SUBSTITUTE(SUBSTITUTE(SUBSTITUTE(SUBSTITUTE('Scorpions Primers'!$C139&amp;"_"&amp;'Scorpions Primers'!$E139,"-","")," ",""),"(",""),")",""))</f>
        <v>Scorpion__</v>
      </c>
      <c r="E140" s="261">
        <f t="shared" si="5"/>
        <v>2</v>
      </c>
      <c r="F140" s="263" t="str">
        <f>_xlfn.LET(_xlpm.seq, LOWER(_xlfn.CONCAT('Scorpions Primers'!D139,'Scorpions Primers'!G139)),
SUBSTITUTE(SUBSTITUTE(SUBSTITUTE(SUBSTITUTE(SUBSTITUTE(SUBSTITUTE(SUBSTITUTE(SUBSTITUTE(SUBSTITUTE(SUBSTITUTE(SUBSTITUTE(SUBSTITUTE(SUBSTITUTE(SUBSTITUTE(SUBSTITUTE(SUBSTITUTE(SUBSTITUTE(_xlpm.seq,
$X$3,"#"),
$X$4,"#"),
$X$5,"#"),
$X$6,"#"),
$X$7,"#"),
$X$8,"#"),
$X$9,"#"),
$X$10,"#"),
$X$11,"#"),
$X$12,"#"),
$X$13,"#"),
$X$14,"#"),
$X$15,"#"),
$X$16,"#"),
$X$17,"#"),
$X$18,""),
$X$19,))</f>
        <v/>
      </c>
    </row>
    <row r="141" spans="1:6">
      <c r="A141" s="262" t="str">
        <f>_xlfn.TEXTJOIN("__",TRUE,IFERROR(LEFT('Probes and Primers'!$A140,SEARCH(" Probes",'Probes and Primers'!$A140)-1),'Probes and Primers'!$A140),SUBSTITUTE(SUBSTITUTE(SUBSTITUTE(SUBSTITUTE('Probes and Primers'!$D140&amp;"_"&amp;'Probes and Primers'!$F140&amp;"_"&amp;IF('Probes and Primers'!$A140="Primers",LEFT('Probes and Primers'!$G140,3),LEFT('Probes and Primers'!$G140,1)),"-","")," ",""),"(",""),")",""))</f>
        <v>__</v>
      </c>
      <c r="B141" s="261">
        <f t="shared" si="4"/>
        <v>0</v>
      </c>
      <c r="C141" s="263" t="str">
        <f>SUBSTITUTE(SUBSTITUTE(SUBSTITUTE(SUBSTITUTE(SUBSTITUTE(SUBSTITUTE(SUBSTITUTE(SUBSTITUTE(SUBSTITUTE(SUBSTITUTE(SUBSTITUTE(SUBSTITUTE(SUBSTITUTE(SUBSTITUTE(SUBSTITUTE(SUBSTITUTE(SUBSTITUTE(SUBSTITUTE(SUBSTITUTE(SUBSTITUTE(SUBSTITUTE(SUBSTITUTE(SUBSTITUTE(LOWER('Probes and Primers'!E140),
$W$3,"#"),
$W$4,"#"),
$W$5,"#"),
$W$6,"#"),
$W$7,"#"),
$W$8,"#"),
$W$9,"#"),
$W$10,"#"),
$W$11,"#"),
$W$12,"#"),
$W$13,"#"),
$W$14,"#"),
$W$15,"#"),
$W$16,"#"),
$W$17,"#"),
$W$18,"#"),
$W$19,"#"),
$W$20,"#"),
$W$21,"#"),
$W$22,"#"),
$W$23,"#"),
$W$24,""),
$W$25,"")</f>
        <v/>
      </c>
      <c r="D141" s="262" t="str">
        <f>_xlfn.CONCAT("Scorpion_",SUBSTITUTE(SUBSTITUTE(SUBSTITUTE(SUBSTITUTE('Scorpions Primers'!$C140&amp;"_"&amp;'Scorpions Primers'!$E140,"-","")," ",""),"(",""),")",""))</f>
        <v>Scorpion__</v>
      </c>
      <c r="E141" s="261">
        <f t="shared" si="5"/>
        <v>2</v>
      </c>
      <c r="F141" s="263" t="str">
        <f>_xlfn.LET(_xlpm.seq, LOWER(_xlfn.CONCAT('Scorpions Primers'!D140,'Scorpions Primers'!G140)),
SUBSTITUTE(SUBSTITUTE(SUBSTITUTE(SUBSTITUTE(SUBSTITUTE(SUBSTITUTE(SUBSTITUTE(SUBSTITUTE(SUBSTITUTE(SUBSTITUTE(SUBSTITUTE(SUBSTITUTE(SUBSTITUTE(SUBSTITUTE(SUBSTITUTE(SUBSTITUTE(SUBSTITUTE(_xlpm.seq,
$X$3,"#"),
$X$4,"#"),
$X$5,"#"),
$X$6,"#"),
$X$7,"#"),
$X$8,"#"),
$X$9,"#"),
$X$10,"#"),
$X$11,"#"),
$X$12,"#"),
$X$13,"#"),
$X$14,"#"),
$X$15,"#"),
$X$16,"#"),
$X$17,"#"),
$X$18,""),
$X$19,))</f>
        <v/>
      </c>
    </row>
    <row r="142" spans="1:6">
      <c r="A142" s="262" t="str">
        <f>_xlfn.TEXTJOIN("__",TRUE,IFERROR(LEFT('Probes and Primers'!$A141,SEARCH(" Probes",'Probes and Primers'!$A141)-1),'Probes and Primers'!$A141),SUBSTITUTE(SUBSTITUTE(SUBSTITUTE(SUBSTITUTE('Probes and Primers'!$D141&amp;"_"&amp;'Probes and Primers'!$F141&amp;"_"&amp;IF('Probes and Primers'!$A141="Primers",LEFT('Probes and Primers'!$G141,3),LEFT('Probes and Primers'!$G141,1)),"-","")," ",""),"(",""),")",""))</f>
        <v>__</v>
      </c>
      <c r="B142" s="261">
        <f t="shared" si="4"/>
        <v>0</v>
      </c>
      <c r="C142" s="263" t="str">
        <f>SUBSTITUTE(SUBSTITUTE(SUBSTITUTE(SUBSTITUTE(SUBSTITUTE(SUBSTITUTE(SUBSTITUTE(SUBSTITUTE(SUBSTITUTE(SUBSTITUTE(SUBSTITUTE(SUBSTITUTE(SUBSTITUTE(SUBSTITUTE(SUBSTITUTE(SUBSTITUTE(SUBSTITUTE(SUBSTITUTE(SUBSTITUTE(SUBSTITUTE(SUBSTITUTE(SUBSTITUTE(SUBSTITUTE(LOWER('Probes and Primers'!E141),
$W$3,"#"),
$W$4,"#"),
$W$5,"#"),
$W$6,"#"),
$W$7,"#"),
$W$8,"#"),
$W$9,"#"),
$W$10,"#"),
$W$11,"#"),
$W$12,"#"),
$W$13,"#"),
$W$14,"#"),
$W$15,"#"),
$W$16,"#"),
$W$17,"#"),
$W$18,"#"),
$W$19,"#"),
$W$20,"#"),
$W$21,"#"),
$W$22,"#"),
$W$23,"#"),
$W$24,""),
$W$25,"")</f>
        <v/>
      </c>
      <c r="D142" s="262" t="str">
        <f>_xlfn.CONCAT("Scorpion_",SUBSTITUTE(SUBSTITUTE(SUBSTITUTE(SUBSTITUTE('Scorpions Primers'!$C141&amp;"_"&amp;'Scorpions Primers'!$E141,"-","")," ",""),"(",""),")",""))</f>
        <v>Scorpion__</v>
      </c>
      <c r="E142" s="261">
        <f t="shared" si="5"/>
        <v>2</v>
      </c>
      <c r="F142" s="263" t="str">
        <f>_xlfn.LET(_xlpm.seq, LOWER(_xlfn.CONCAT('Scorpions Primers'!D141,'Scorpions Primers'!G141)),
SUBSTITUTE(SUBSTITUTE(SUBSTITUTE(SUBSTITUTE(SUBSTITUTE(SUBSTITUTE(SUBSTITUTE(SUBSTITUTE(SUBSTITUTE(SUBSTITUTE(SUBSTITUTE(SUBSTITUTE(SUBSTITUTE(SUBSTITUTE(SUBSTITUTE(SUBSTITUTE(SUBSTITUTE(_xlpm.seq,
$X$3,"#"),
$X$4,"#"),
$X$5,"#"),
$X$6,"#"),
$X$7,"#"),
$X$8,"#"),
$X$9,"#"),
$X$10,"#"),
$X$11,"#"),
$X$12,"#"),
$X$13,"#"),
$X$14,"#"),
$X$15,"#"),
$X$16,"#"),
$X$17,"#"),
$X$18,""),
$X$19,))</f>
        <v/>
      </c>
    </row>
    <row r="143" spans="1:6">
      <c r="A143" s="262" t="str">
        <f>_xlfn.TEXTJOIN("__",TRUE,IFERROR(LEFT('Probes and Primers'!$A142,SEARCH(" Probes",'Probes and Primers'!$A142)-1),'Probes and Primers'!$A142),SUBSTITUTE(SUBSTITUTE(SUBSTITUTE(SUBSTITUTE('Probes and Primers'!$D142&amp;"_"&amp;'Probes and Primers'!$F142&amp;"_"&amp;IF('Probes and Primers'!$A142="Primers",LEFT('Probes and Primers'!$G142,3),LEFT('Probes and Primers'!$G142,1)),"-","")," ",""),"(",""),")",""))</f>
        <v>__</v>
      </c>
      <c r="B143" s="261">
        <f t="shared" si="4"/>
        <v>0</v>
      </c>
      <c r="C143" s="263" t="str">
        <f>SUBSTITUTE(SUBSTITUTE(SUBSTITUTE(SUBSTITUTE(SUBSTITUTE(SUBSTITUTE(SUBSTITUTE(SUBSTITUTE(SUBSTITUTE(SUBSTITUTE(SUBSTITUTE(SUBSTITUTE(SUBSTITUTE(SUBSTITUTE(SUBSTITUTE(SUBSTITUTE(SUBSTITUTE(SUBSTITUTE(SUBSTITUTE(SUBSTITUTE(SUBSTITUTE(SUBSTITUTE(SUBSTITUTE(LOWER('Probes and Primers'!E142),
$W$3,"#"),
$W$4,"#"),
$W$5,"#"),
$W$6,"#"),
$W$7,"#"),
$W$8,"#"),
$W$9,"#"),
$W$10,"#"),
$W$11,"#"),
$W$12,"#"),
$W$13,"#"),
$W$14,"#"),
$W$15,"#"),
$W$16,"#"),
$W$17,"#"),
$W$18,"#"),
$W$19,"#"),
$W$20,"#"),
$W$21,"#"),
$W$22,"#"),
$W$23,"#"),
$W$24,""),
$W$25,"")</f>
        <v/>
      </c>
      <c r="D143" s="262" t="str">
        <f>_xlfn.CONCAT("Scorpion_",SUBSTITUTE(SUBSTITUTE(SUBSTITUTE(SUBSTITUTE('Scorpions Primers'!$C142&amp;"_"&amp;'Scorpions Primers'!$E142,"-","")," ",""),"(",""),")",""))</f>
        <v>Scorpion__</v>
      </c>
      <c r="E143" s="261">
        <f t="shared" si="5"/>
        <v>2</v>
      </c>
      <c r="F143" s="263" t="str">
        <f>_xlfn.LET(_xlpm.seq, LOWER(_xlfn.CONCAT('Scorpions Primers'!D142,'Scorpions Primers'!G142)),
SUBSTITUTE(SUBSTITUTE(SUBSTITUTE(SUBSTITUTE(SUBSTITUTE(SUBSTITUTE(SUBSTITUTE(SUBSTITUTE(SUBSTITUTE(SUBSTITUTE(SUBSTITUTE(SUBSTITUTE(SUBSTITUTE(SUBSTITUTE(SUBSTITUTE(SUBSTITUTE(SUBSTITUTE(_xlpm.seq,
$X$3,"#"),
$X$4,"#"),
$X$5,"#"),
$X$6,"#"),
$X$7,"#"),
$X$8,"#"),
$X$9,"#"),
$X$10,"#"),
$X$11,"#"),
$X$12,"#"),
$X$13,"#"),
$X$14,"#"),
$X$15,"#"),
$X$16,"#"),
$X$17,"#"),
$X$18,""),
$X$19,))</f>
        <v/>
      </c>
    </row>
    <row r="144" spans="1:6">
      <c r="A144" s="262" t="str">
        <f>_xlfn.TEXTJOIN("__",TRUE,IFERROR(LEFT('Probes and Primers'!$A143,SEARCH(" Probes",'Probes and Primers'!$A143)-1),'Probes and Primers'!$A143),SUBSTITUTE(SUBSTITUTE(SUBSTITUTE(SUBSTITUTE('Probes and Primers'!$D143&amp;"_"&amp;'Probes and Primers'!$F143&amp;"_"&amp;IF('Probes and Primers'!$A143="Primers",LEFT('Probes and Primers'!$G143,3),LEFT('Probes and Primers'!$G143,1)),"-","")," ",""),"(",""),")",""))</f>
        <v>__</v>
      </c>
      <c r="B144" s="261">
        <f t="shared" si="4"/>
        <v>0</v>
      </c>
      <c r="C144" s="263" t="str">
        <f>SUBSTITUTE(SUBSTITUTE(SUBSTITUTE(SUBSTITUTE(SUBSTITUTE(SUBSTITUTE(SUBSTITUTE(SUBSTITUTE(SUBSTITUTE(SUBSTITUTE(SUBSTITUTE(SUBSTITUTE(SUBSTITUTE(SUBSTITUTE(SUBSTITUTE(SUBSTITUTE(SUBSTITUTE(SUBSTITUTE(SUBSTITUTE(SUBSTITUTE(SUBSTITUTE(SUBSTITUTE(SUBSTITUTE(LOWER('Probes and Primers'!E143),
$W$3,"#"),
$W$4,"#"),
$W$5,"#"),
$W$6,"#"),
$W$7,"#"),
$W$8,"#"),
$W$9,"#"),
$W$10,"#"),
$W$11,"#"),
$W$12,"#"),
$W$13,"#"),
$W$14,"#"),
$W$15,"#"),
$W$16,"#"),
$W$17,"#"),
$W$18,"#"),
$W$19,"#"),
$W$20,"#"),
$W$21,"#"),
$W$22,"#"),
$W$23,"#"),
$W$24,""),
$W$25,"")</f>
        <v/>
      </c>
      <c r="D144" s="262" t="str">
        <f>_xlfn.CONCAT("Scorpion_",SUBSTITUTE(SUBSTITUTE(SUBSTITUTE(SUBSTITUTE('Scorpions Primers'!$C143&amp;"_"&amp;'Scorpions Primers'!$E143,"-","")," ",""),"(",""),")",""))</f>
        <v>Scorpion__</v>
      </c>
      <c r="E144" s="261">
        <f t="shared" si="5"/>
        <v>2</v>
      </c>
      <c r="F144" s="263" t="str">
        <f>_xlfn.LET(_xlpm.seq, LOWER(_xlfn.CONCAT('Scorpions Primers'!D143,'Scorpions Primers'!G143)),
SUBSTITUTE(SUBSTITUTE(SUBSTITUTE(SUBSTITUTE(SUBSTITUTE(SUBSTITUTE(SUBSTITUTE(SUBSTITUTE(SUBSTITUTE(SUBSTITUTE(SUBSTITUTE(SUBSTITUTE(SUBSTITUTE(SUBSTITUTE(SUBSTITUTE(SUBSTITUTE(SUBSTITUTE(_xlpm.seq,
$X$3,"#"),
$X$4,"#"),
$X$5,"#"),
$X$6,"#"),
$X$7,"#"),
$X$8,"#"),
$X$9,"#"),
$X$10,"#"),
$X$11,"#"),
$X$12,"#"),
$X$13,"#"),
$X$14,"#"),
$X$15,"#"),
$X$16,"#"),
$X$17,"#"),
$X$18,""),
$X$19,))</f>
        <v/>
      </c>
    </row>
    <row r="145" spans="1:6">
      <c r="A145" s="262" t="str">
        <f>_xlfn.TEXTJOIN("__",TRUE,IFERROR(LEFT('Probes and Primers'!$A144,SEARCH(" Probes",'Probes and Primers'!$A144)-1),'Probes and Primers'!$A144),SUBSTITUTE(SUBSTITUTE(SUBSTITUTE(SUBSTITUTE('Probes and Primers'!$D144&amp;"_"&amp;'Probes and Primers'!$F144&amp;"_"&amp;IF('Probes and Primers'!$A144="Primers",LEFT('Probes and Primers'!$G144,3),LEFT('Probes and Primers'!$G144,1)),"-","")," ",""),"(",""),")",""))</f>
        <v>__</v>
      </c>
      <c r="B145" s="261">
        <f t="shared" si="4"/>
        <v>0</v>
      </c>
      <c r="C145" s="263" t="str">
        <f>SUBSTITUTE(SUBSTITUTE(SUBSTITUTE(SUBSTITUTE(SUBSTITUTE(SUBSTITUTE(SUBSTITUTE(SUBSTITUTE(SUBSTITUTE(SUBSTITUTE(SUBSTITUTE(SUBSTITUTE(SUBSTITUTE(SUBSTITUTE(SUBSTITUTE(SUBSTITUTE(SUBSTITUTE(SUBSTITUTE(SUBSTITUTE(SUBSTITUTE(SUBSTITUTE(SUBSTITUTE(SUBSTITUTE(LOWER('Probes and Primers'!E144),
$W$3,"#"),
$W$4,"#"),
$W$5,"#"),
$W$6,"#"),
$W$7,"#"),
$W$8,"#"),
$W$9,"#"),
$W$10,"#"),
$W$11,"#"),
$W$12,"#"),
$W$13,"#"),
$W$14,"#"),
$W$15,"#"),
$W$16,"#"),
$W$17,"#"),
$W$18,"#"),
$W$19,"#"),
$W$20,"#"),
$W$21,"#"),
$W$22,"#"),
$W$23,"#"),
$W$24,""),
$W$25,"")</f>
        <v/>
      </c>
      <c r="D145" s="262" t="str">
        <f>_xlfn.CONCAT("Scorpion_",SUBSTITUTE(SUBSTITUTE(SUBSTITUTE(SUBSTITUTE('Scorpions Primers'!$C144&amp;"_"&amp;'Scorpions Primers'!$E144,"-","")," ",""),"(",""),")",""))</f>
        <v>Scorpion__</v>
      </c>
      <c r="E145" s="261">
        <f t="shared" si="5"/>
        <v>2</v>
      </c>
      <c r="F145" s="263" t="str">
        <f>_xlfn.LET(_xlpm.seq, LOWER(_xlfn.CONCAT('Scorpions Primers'!D144,'Scorpions Primers'!G144)),
SUBSTITUTE(SUBSTITUTE(SUBSTITUTE(SUBSTITUTE(SUBSTITUTE(SUBSTITUTE(SUBSTITUTE(SUBSTITUTE(SUBSTITUTE(SUBSTITUTE(SUBSTITUTE(SUBSTITUTE(SUBSTITUTE(SUBSTITUTE(SUBSTITUTE(SUBSTITUTE(SUBSTITUTE(_xlpm.seq,
$X$3,"#"),
$X$4,"#"),
$X$5,"#"),
$X$6,"#"),
$X$7,"#"),
$X$8,"#"),
$X$9,"#"),
$X$10,"#"),
$X$11,"#"),
$X$12,"#"),
$X$13,"#"),
$X$14,"#"),
$X$15,"#"),
$X$16,"#"),
$X$17,"#"),
$X$18,""),
$X$19,))</f>
        <v/>
      </c>
    </row>
    <row r="146" spans="1:6">
      <c r="A146" s="262" t="str">
        <f>_xlfn.TEXTJOIN("__",TRUE,IFERROR(LEFT('Probes and Primers'!$A145,SEARCH(" Probes",'Probes and Primers'!$A145)-1),'Probes and Primers'!$A145),SUBSTITUTE(SUBSTITUTE(SUBSTITUTE(SUBSTITUTE('Probes and Primers'!$D145&amp;"_"&amp;'Probes and Primers'!$F145&amp;"_"&amp;IF('Probes and Primers'!$A145="Primers",LEFT('Probes and Primers'!$G145,3),LEFT('Probes and Primers'!$G145,1)),"-","")," ",""),"(",""),")",""))</f>
        <v>__</v>
      </c>
      <c r="B146" s="261">
        <f t="shared" si="4"/>
        <v>0</v>
      </c>
      <c r="C146" s="263" t="str">
        <f>SUBSTITUTE(SUBSTITUTE(SUBSTITUTE(SUBSTITUTE(SUBSTITUTE(SUBSTITUTE(SUBSTITUTE(SUBSTITUTE(SUBSTITUTE(SUBSTITUTE(SUBSTITUTE(SUBSTITUTE(SUBSTITUTE(SUBSTITUTE(SUBSTITUTE(SUBSTITUTE(SUBSTITUTE(SUBSTITUTE(SUBSTITUTE(SUBSTITUTE(SUBSTITUTE(SUBSTITUTE(SUBSTITUTE(LOWER('Probes and Primers'!E145),
$W$3,"#"),
$W$4,"#"),
$W$5,"#"),
$W$6,"#"),
$W$7,"#"),
$W$8,"#"),
$W$9,"#"),
$W$10,"#"),
$W$11,"#"),
$W$12,"#"),
$W$13,"#"),
$W$14,"#"),
$W$15,"#"),
$W$16,"#"),
$W$17,"#"),
$W$18,"#"),
$W$19,"#"),
$W$20,"#"),
$W$21,"#"),
$W$22,"#"),
$W$23,"#"),
$W$24,""),
$W$25,"")</f>
        <v/>
      </c>
      <c r="D146" s="262" t="str">
        <f>_xlfn.CONCAT("Scorpion_",SUBSTITUTE(SUBSTITUTE(SUBSTITUTE(SUBSTITUTE('Scorpions Primers'!$C145&amp;"_"&amp;'Scorpions Primers'!$E145,"-","")," ",""),"(",""),")",""))</f>
        <v>Scorpion__</v>
      </c>
      <c r="E146" s="261">
        <f t="shared" si="5"/>
        <v>2</v>
      </c>
      <c r="F146" s="263" t="str">
        <f>_xlfn.LET(_xlpm.seq, LOWER(_xlfn.CONCAT('Scorpions Primers'!D145,'Scorpions Primers'!G145)),
SUBSTITUTE(SUBSTITUTE(SUBSTITUTE(SUBSTITUTE(SUBSTITUTE(SUBSTITUTE(SUBSTITUTE(SUBSTITUTE(SUBSTITUTE(SUBSTITUTE(SUBSTITUTE(SUBSTITUTE(SUBSTITUTE(SUBSTITUTE(SUBSTITUTE(SUBSTITUTE(SUBSTITUTE(_xlpm.seq,
$X$3,"#"),
$X$4,"#"),
$X$5,"#"),
$X$6,"#"),
$X$7,"#"),
$X$8,"#"),
$X$9,"#"),
$X$10,"#"),
$X$11,"#"),
$X$12,"#"),
$X$13,"#"),
$X$14,"#"),
$X$15,"#"),
$X$16,"#"),
$X$17,"#"),
$X$18,""),
$X$19,))</f>
        <v/>
      </c>
    </row>
    <row r="147" spans="1:6">
      <c r="A147" s="262" t="str">
        <f>_xlfn.TEXTJOIN("__",TRUE,IFERROR(LEFT('Probes and Primers'!$A146,SEARCH(" Probes",'Probes and Primers'!$A146)-1),'Probes and Primers'!$A146),SUBSTITUTE(SUBSTITUTE(SUBSTITUTE(SUBSTITUTE('Probes and Primers'!$D146&amp;"_"&amp;'Probes and Primers'!$F146&amp;"_"&amp;IF('Probes and Primers'!$A146="Primers",LEFT('Probes and Primers'!$G146,3),LEFT('Probes and Primers'!$G146,1)),"-","")," ",""),"(",""),")",""))</f>
        <v>__</v>
      </c>
      <c r="B147" s="261">
        <f t="shared" si="4"/>
        <v>0</v>
      </c>
      <c r="C147" s="263" t="str">
        <f>SUBSTITUTE(SUBSTITUTE(SUBSTITUTE(SUBSTITUTE(SUBSTITUTE(SUBSTITUTE(SUBSTITUTE(SUBSTITUTE(SUBSTITUTE(SUBSTITUTE(SUBSTITUTE(SUBSTITUTE(SUBSTITUTE(SUBSTITUTE(SUBSTITUTE(SUBSTITUTE(SUBSTITUTE(SUBSTITUTE(SUBSTITUTE(SUBSTITUTE(SUBSTITUTE(SUBSTITUTE(SUBSTITUTE(LOWER('Probes and Primers'!E146),
$W$3,"#"),
$W$4,"#"),
$W$5,"#"),
$W$6,"#"),
$W$7,"#"),
$W$8,"#"),
$W$9,"#"),
$W$10,"#"),
$W$11,"#"),
$W$12,"#"),
$W$13,"#"),
$W$14,"#"),
$W$15,"#"),
$W$16,"#"),
$W$17,"#"),
$W$18,"#"),
$W$19,"#"),
$W$20,"#"),
$W$21,"#"),
$W$22,"#"),
$W$23,"#"),
$W$24,""),
$W$25,"")</f>
        <v/>
      </c>
      <c r="D147" s="262" t="str">
        <f>_xlfn.CONCAT("Scorpion_",SUBSTITUTE(SUBSTITUTE(SUBSTITUTE(SUBSTITUTE('Scorpions Primers'!$C146&amp;"_"&amp;'Scorpions Primers'!$E146,"-","")," ",""),"(",""),")",""))</f>
        <v>Scorpion__</v>
      </c>
      <c r="E147" s="261">
        <f t="shared" si="5"/>
        <v>2</v>
      </c>
      <c r="F147" s="263" t="str">
        <f>_xlfn.LET(_xlpm.seq, LOWER(_xlfn.CONCAT('Scorpions Primers'!D146,'Scorpions Primers'!G146)),
SUBSTITUTE(SUBSTITUTE(SUBSTITUTE(SUBSTITUTE(SUBSTITUTE(SUBSTITUTE(SUBSTITUTE(SUBSTITUTE(SUBSTITUTE(SUBSTITUTE(SUBSTITUTE(SUBSTITUTE(SUBSTITUTE(SUBSTITUTE(SUBSTITUTE(SUBSTITUTE(SUBSTITUTE(_xlpm.seq,
$X$3,"#"),
$X$4,"#"),
$X$5,"#"),
$X$6,"#"),
$X$7,"#"),
$X$8,"#"),
$X$9,"#"),
$X$10,"#"),
$X$11,"#"),
$X$12,"#"),
$X$13,"#"),
$X$14,"#"),
$X$15,"#"),
$X$16,"#"),
$X$17,"#"),
$X$18,""),
$X$19,))</f>
        <v/>
      </c>
    </row>
    <row r="148" spans="1:6">
      <c r="A148" s="262" t="str">
        <f>_xlfn.TEXTJOIN("__",TRUE,IFERROR(LEFT('Probes and Primers'!$A147,SEARCH(" Probes",'Probes and Primers'!$A147)-1),'Probes and Primers'!$A147),SUBSTITUTE(SUBSTITUTE(SUBSTITUTE(SUBSTITUTE('Probes and Primers'!$D147&amp;"_"&amp;'Probes and Primers'!$F147&amp;"_"&amp;IF('Probes and Primers'!$A147="Primers",LEFT('Probes and Primers'!$G147,3),LEFT('Probes and Primers'!$G147,1)),"-","")," ",""),"(",""),")",""))</f>
        <v>__</v>
      </c>
      <c r="B148" s="261">
        <f t="shared" si="4"/>
        <v>0</v>
      </c>
      <c r="C148" s="263" t="str">
        <f>SUBSTITUTE(SUBSTITUTE(SUBSTITUTE(SUBSTITUTE(SUBSTITUTE(SUBSTITUTE(SUBSTITUTE(SUBSTITUTE(SUBSTITUTE(SUBSTITUTE(SUBSTITUTE(SUBSTITUTE(SUBSTITUTE(SUBSTITUTE(SUBSTITUTE(SUBSTITUTE(SUBSTITUTE(SUBSTITUTE(SUBSTITUTE(SUBSTITUTE(SUBSTITUTE(SUBSTITUTE(SUBSTITUTE(LOWER('Probes and Primers'!E147),
$W$3,"#"),
$W$4,"#"),
$W$5,"#"),
$W$6,"#"),
$W$7,"#"),
$W$8,"#"),
$W$9,"#"),
$W$10,"#"),
$W$11,"#"),
$W$12,"#"),
$W$13,"#"),
$W$14,"#"),
$W$15,"#"),
$W$16,"#"),
$W$17,"#"),
$W$18,"#"),
$W$19,"#"),
$W$20,"#"),
$W$21,"#"),
$W$22,"#"),
$W$23,"#"),
$W$24,""),
$W$25,"")</f>
        <v/>
      </c>
      <c r="D148" s="262" t="str">
        <f>_xlfn.CONCAT("Scorpion_",SUBSTITUTE(SUBSTITUTE(SUBSTITUTE(SUBSTITUTE('Scorpions Primers'!$C147&amp;"_"&amp;'Scorpions Primers'!$E147,"-","")," ",""),"(",""),")",""))</f>
        <v>Scorpion__</v>
      </c>
      <c r="E148" s="261">
        <f t="shared" si="5"/>
        <v>2</v>
      </c>
      <c r="F148" s="263" t="str">
        <f>_xlfn.LET(_xlpm.seq, LOWER(_xlfn.CONCAT('Scorpions Primers'!D147,'Scorpions Primers'!G147)),
SUBSTITUTE(SUBSTITUTE(SUBSTITUTE(SUBSTITUTE(SUBSTITUTE(SUBSTITUTE(SUBSTITUTE(SUBSTITUTE(SUBSTITUTE(SUBSTITUTE(SUBSTITUTE(SUBSTITUTE(SUBSTITUTE(SUBSTITUTE(SUBSTITUTE(SUBSTITUTE(SUBSTITUTE(_xlpm.seq,
$X$3,"#"),
$X$4,"#"),
$X$5,"#"),
$X$6,"#"),
$X$7,"#"),
$X$8,"#"),
$X$9,"#"),
$X$10,"#"),
$X$11,"#"),
$X$12,"#"),
$X$13,"#"),
$X$14,"#"),
$X$15,"#"),
$X$16,"#"),
$X$17,"#"),
$X$18,""),
$X$19,))</f>
        <v/>
      </c>
    </row>
    <row r="149" spans="1:6">
      <c r="A149" s="262" t="str">
        <f>_xlfn.TEXTJOIN("__",TRUE,IFERROR(LEFT('Probes and Primers'!$A148,SEARCH(" Probes",'Probes and Primers'!$A148)-1),'Probes and Primers'!$A148),SUBSTITUTE(SUBSTITUTE(SUBSTITUTE(SUBSTITUTE('Probes and Primers'!$D148&amp;"_"&amp;'Probes and Primers'!$F148&amp;"_"&amp;IF('Probes and Primers'!$A148="Primers",LEFT('Probes and Primers'!$G148,3),LEFT('Probes and Primers'!$G148,1)),"-","")," ",""),"(",""),")",""))</f>
        <v>__</v>
      </c>
      <c r="B149" s="261">
        <f t="shared" si="4"/>
        <v>0</v>
      </c>
      <c r="C149" s="263" t="str">
        <f>SUBSTITUTE(SUBSTITUTE(SUBSTITUTE(SUBSTITUTE(SUBSTITUTE(SUBSTITUTE(SUBSTITUTE(SUBSTITUTE(SUBSTITUTE(SUBSTITUTE(SUBSTITUTE(SUBSTITUTE(SUBSTITUTE(SUBSTITUTE(SUBSTITUTE(SUBSTITUTE(SUBSTITUTE(SUBSTITUTE(SUBSTITUTE(SUBSTITUTE(SUBSTITUTE(SUBSTITUTE(SUBSTITUTE(LOWER('Probes and Primers'!E148),
$W$3,"#"),
$W$4,"#"),
$W$5,"#"),
$W$6,"#"),
$W$7,"#"),
$W$8,"#"),
$W$9,"#"),
$W$10,"#"),
$W$11,"#"),
$W$12,"#"),
$W$13,"#"),
$W$14,"#"),
$W$15,"#"),
$W$16,"#"),
$W$17,"#"),
$W$18,"#"),
$W$19,"#"),
$W$20,"#"),
$W$21,"#"),
$W$22,"#"),
$W$23,"#"),
$W$24,""),
$W$25,"")</f>
        <v/>
      </c>
      <c r="D149" s="262" t="str">
        <f>_xlfn.CONCAT("Scorpion_",SUBSTITUTE(SUBSTITUTE(SUBSTITUTE(SUBSTITUTE('Scorpions Primers'!$C148&amp;"_"&amp;'Scorpions Primers'!$E148,"-","")," ",""),"(",""),")",""))</f>
        <v>Scorpion__</v>
      </c>
      <c r="E149" s="261">
        <f t="shared" si="5"/>
        <v>2</v>
      </c>
      <c r="F149" s="263" t="str">
        <f>_xlfn.LET(_xlpm.seq, LOWER(_xlfn.CONCAT('Scorpions Primers'!D148,'Scorpions Primers'!G148)),
SUBSTITUTE(SUBSTITUTE(SUBSTITUTE(SUBSTITUTE(SUBSTITUTE(SUBSTITUTE(SUBSTITUTE(SUBSTITUTE(SUBSTITUTE(SUBSTITUTE(SUBSTITUTE(SUBSTITUTE(SUBSTITUTE(SUBSTITUTE(SUBSTITUTE(SUBSTITUTE(SUBSTITUTE(_xlpm.seq,
$X$3,"#"),
$X$4,"#"),
$X$5,"#"),
$X$6,"#"),
$X$7,"#"),
$X$8,"#"),
$X$9,"#"),
$X$10,"#"),
$X$11,"#"),
$X$12,"#"),
$X$13,"#"),
$X$14,"#"),
$X$15,"#"),
$X$16,"#"),
$X$17,"#"),
$X$18,""),
$X$19,))</f>
        <v/>
      </c>
    </row>
    <row r="150" spans="1:6">
      <c r="A150" s="262" t="str">
        <f>_xlfn.TEXTJOIN("__",TRUE,IFERROR(LEFT('Probes and Primers'!$A149,SEARCH(" Probes",'Probes and Primers'!$A149)-1),'Probes and Primers'!$A149),SUBSTITUTE(SUBSTITUTE(SUBSTITUTE(SUBSTITUTE('Probes and Primers'!$D149&amp;"_"&amp;'Probes and Primers'!$F149&amp;"_"&amp;IF('Probes and Primers'!$A149="Primers",LEFT('Probes and Primers'!$G149,3),LEFT('Probes and Primers'!$G149,1)),"-","")," ",""),"(",""),")",""))</f>
        <v>__</v>
      </c>
      <c r="B150" s="261">
        <f t="shared" si="4"/>
        <v>0</v>
      </c>
      <c r="C150" s="263" t="str">
        <f>SUBSTITUTE(SUBSTITUTE(SUBSTITUTE(SUBSTITUTE(SUBSTITUTE(SUBSTITUTE(SUBSTITUTE(SUBSTITUTE(SUBSTITUTE(SUBSTITUTE(SUBSTITUTE(SUBSTITUTE(SUBSTITUTE(SUBSTITUTE(SUBSTITUTE(SUBSTITUTE(SUBSTITUTE(SUBSTITUTE(SUBSTITUTE(SUBSTITUTE(SUBSTITUTE(SUBSTITUTE(SUBSTITUTE(LOWER('Probes and Primers'!E149),
$W$3,"#"),
$W$4,"#"),
$W$5,"#"),
$W$6,"#"),
$W$7,"#"),
$W$8,"#"),
$W$9,"#"),
$W$10,"#"),
$W$11,"#"),
$W$12,"#"),
$W$13,"#"),
$W$14,"#"),
$W$15,"#"),
$W$16,"#"),
$W$17,"#"),
$W$18,"#"),
$W$19,"#"),
$W$20,"#"),
$W$21,"#"),
$W$22,"#"),
$W$23,"#"),
$W$24,""),
$W$25,"")</f>
        <v/>
      </c>
      <c r="D150" s="262" t="str">
        <f>_xlfn.CONCAT("Scorpion_",SUBSTITUTE(SUBSTITUTE(SUBSTITUTE(SUBSTITUTE('Scorpions Primers'!$C149&amp;"_"&amp;'Scorpions Primers'!$E149,"-","")," ",""),"(",""),")",""))</f>
        <v>Scorpion__</v>
      </c>
      <c r="E150" s="261">
        <f t="shared" si="5"/>
        <v>2</v>
      </c>
      <c r="F150" s="263" t="str">
        <f>_xlfn.LET(_xlpm.seq, LOWER(_xlfn.CONCAT('Scorpions Primers'!D149,'Scorpions Primers'!G149)),
SUBSTITUTE(SUBSTITUTE(SUBSTITUTE(SUBSTITUTE(SUBSTITUTE(SUBSTITUTE(SUBSTITUTE(SUBSTITUTE(SUBSTITUTE(SUBSTITUTE(SUBSTITUTE(SUBSTITUTE(SUBSTITUTE(SUBSTITUTE(SUBSTITUTE(SUBSTITUTE(SUBSTITUTE(_xlpm.seq,
$X$3,"#"),
$X$4,"#"),
$X$5,"#"),
$X$6,"#"),
$X$7,"#"),
$X$8,"#"),
$X$9,"#"),
$X$10,"#"),
$X$11,"#"),
$X$12,"#"),
$X$13,"#"),
$X$14,"#"),
$X$15,"#"),
$X$16,"#"),
$X$17,"#"),
$X$18,""),
$X$19,))</f>
        <v/>
      </c>
    </row>
    <row r="151" spans="1:6">
      <c r="A151" s="262" t="str">
        <f>_xlfn.TEXTJOIN("__",TRUE,IFERROR(LEFT('Probes and Primers'!$A150,SEARCH(" Probes",'Probes and Primers'!$A150)-1),'Probes and Primers'!$A150),SUBSTITUTE(SUBSTITUTE(SUBSTITUTE(SUBSTITUTE('Probes and Primers'!$D150&amp;"_"&amp;'Probes and Primers'!$F150&amp;"_"&amp;IF('Probes and Primers'!$A150="Primers",LEFT('Probes and Primers'!$G150,3),LEFT('Probes and Primers'!$G150,1)),"-","")," ",""),"(",""),")",""))</f>
        <v>__</v>
      </c>
      <c r="B151" s="261">
        <f t="shared" si="4"/>
        <v>0</v>
      </c>
      <c r="C151" s="263" t="str">
        <f>SUBSTITUTE(SUBSTITUTE(SUBSTITUTE(SUBSTITUTE(SUBSTITUTE(SUBSTITUTE(SUBSTITUTE(SUBSTITUTE(SUBSTITUTE(SUBSTITUTE(SUBSTITUTE(SUBSTITUTE(SUBSTITUTE(SUBSTITUTE(SUBSTITUTE(SUBSTITUTE(SUBSTITUTE(SUBSTITUTE(SUBSTITUTE(SUBSTITUTE(SUBSTITUTE(SUBSTITUTE(SUBSTITUTE(LOWER('Probes and Primers'!E150),
$W$3,"#"),
$W$4,"#"),
$W$5,"#"),
$W$6,"#"),
$W$7,"#"),
$W$8,"#"),
$W$9,"#"),
$W$10,"#"),
$W$11,"#"),
$W$12,"#"),
$W$13,"#"),
$W$14,"#"),
$W$15,"#"),
$W$16,"#"),
$W$17,"#"),
$W$18,"#"),
$W$19,"#"),
$W$20,"#"),
$W$21,"#"),
$W$22,"#"),
$W$23,"#"),
$W$24,""),
$W$25,"")</f>
        <v/>
      </c>
      <c r="D151" s="262" t="str">
        <f>_xlfn.CONCAT("Scorpion_",SUBSTITUTE(SUBSTITUTE(SUBSTITUTE(SUBSTITUTE('Scorpions Primers'!$C150&amp;"_"&amp;'Scorpions Primers'!$E150,"-","")," ",""),"(",""),")",""))</f>
        <v>Scorpion__</v>
      </c>
      <c r="E151" s="261">
        <f t="shared" si="5"/>
        <v>2</v>
      </c>
      <c r="F151" s="263" t="str">
        <f>_xlfn.LET(_xlpm.seq, LOWER(_xlfn.CONCAT('Scorpions Primers'!D150,'Scorpions Primers'!G150)),
SUBSTITUTE(SUBSTITUTE(SUBSTITUTE(SUBSTITUTE(SUBSTITUTE(SUBSTITUTE(SUBSTITUTE(SUBSTITUTE(SUBSTITUTE(SUBSTITUTE(SUBSTITUTE(SUBSTITUTE(SUBSTITUTE(SUBSTITUTE(SUBSTITUTE(SUBSTITUTE(SUBSTITUTE(_xlpm.seq,
$X$3,"#"),
$X$4,"#"),
$X$5,"#"),
$X$6,"#"),
$X$7,"#"),
$X$8,"#"),
$X$9,"#"),
$X$10,"#"),
$X$11,"#"),
$X$12,"#"),
$X$13,"#"),
$X$14,"#"),
$X$15,"#"),
$X$16,"#"),
$X$17,"#"),
$X$18,""),
$X$19,))</f>
        <v/>
      </c>
    </row>
    <row r="152" spans="1:6">
      <c r="A152" s="262" t="str">
        <f>_xlfn.TEXTJOIN("__",TRUE,IFERROR(LEFT('Probes and Primers'!$A151,SEARCH(" Probes",'Probes and Primers'!$A151)-1),'Probes and Primers'!$A151),SUBSTITUTE(SUBSTITUTE(SUBSTITUTE(SUBSTITUTE('Probes and Primers'!$D151&amp;"_"&amp;'Probes and Primers'!$F151&amp;"_"&amp;IF('Probes and Primers'!$A151="Primers",LEFT('Probes and Primers'!$G151,3),LEFT('Probes and Primers'!$G151,1)),"-","")," ",""),"(",""),")",""))</f>
        <v>__</v>
      </c>
      <c r="B152" s="261">
        <f t="shared" si="4"/>
        <v>0</v>
      </c>
      <c r="C152" s="263" t="str">
        <f>SUBSTITUTE(SUBSTITUTE(SUBSTITUTE(SUBSTITUTE(SUBSTITUTE(SUBSTITUTE(SUBSTITUTE(SUBSTITUTE(SUBSTITUTE(SUBSTITUTE(SUBSTITUTE(SUBSTITUTE(SUBSTITUTE(SUBSTITUTE(SUBSTITUTE(SUBSTITUTE(SUBSTITUTE(SUBSTITUTE(SUBSTITUTE(SUBSTITUTE(SUBSTITUTE(SUBSTITUTE(SUBSTITUTE(LOWER('Probes and Primers'!E151),
$W$3,"#"),
$W$4,"#"),
$W$5,"#"),
$W$6,"#"),
$W$7,"#"),
$W$8,"#"),
$W$9,"#"),
$W$10,"#"),
$W$11,"#"),
$W$12,"#"),
$W$13,"#"),
$W$14,"#"),
$W$15,"#"),
$W$16,"#"),
$W$17,"#"),
$W$18,"#"),
$W$19,"#"),
$W$20,"#"),
$W$21,"#"),
$W$22,"#"),
$W$23,"#"),
$W$24,""),
$W$25,"")</f>
        <v/>
      </c>
      <c r="D152" s="262" t="str">
        <f>_xlfn.CONCAT("Scorpion_",SUBSTITUTE(SUBSTITUTE(SUBSTITUTE(SUBSTITUTE('Scorpions Primers'!$C151&amp;"_"&amp;'Scorpions Primers'!$E151,"-","")," ",""),"(",""),")",""))</f>
        <v>Scorpion__</v>
      </c>
      <c r="E152" s="261">
        <f t="shared" si="5"/>
        <v>2</v>
      </c>
      <c r="F152" s="263" t="str">
        <f>_xlfn.LET(_xlpm.seq, LOWER(_xlfn.CONCAT('Scorpions Primers'!D151,'Scorpions Primers'!G151)),
SUBSTITUTE(SUBSTITUTE(SUBSTITUTE(SUBSTITUTE(SUBSTITUTE(SUBSTITUTE(SUBSTITUTE(SUBSTITUTE(SUBSTITUTE(SUBSTITUTE(SUBSTITUTE(SUBSTITUTE(SUBSTITUTE(SUBSTITUTE(SUBSTITUTE(SUBSTITUTE(SUBSTITUTE(_xlpm.seq,
$X$3,"#"),
$X$4,"#"),
$X$5,"#"),
$X$6,"#"),
$X$7,"#"),
$X$8,"#"),
$X$9,"#"),
$X$10,"#"),
$X$11,"#"),
$X$12,"#"),
$X$13,"#"),
$X$14,"#"),
$X$15,"#"),
$X$16,"#"),
$X$17,"#"),
$X$18,""),
$X$19,))</f>
        <v/>
      </c>
    </row>
    <row r="153" spans="1:6">
      <c r="A153" s="262" t="str">
        <f>_xlfn.TEXTJOIN("__",TRUE,IFERROR(LEFT('Probes and Primers'!$A152,SEARCH(" Probes",'Probes and Primers'!$A152)-1),'Probes and Primers'!$A152),SUBSTITUTE(SUBSTITUTE(SUBSTITUTE(SUBSTITUTE('Probes and Primers'!$D152&amp;"_"&amp;'Probes and Primers'!$F152&amp;"_"&amp;IF('Probes and Primers'!$A152="Primers",LEFT('Probes and Primers'!$G152,3),LEFT('Probes and Primers'!$G152,1)),"-","")," ",""),"(",""),")",""))</f>
        <v>__</v>
      </c>
      <c r="B153" s="261">
        <f t="shared" si="4"/>
        <v>0</v>
      </c>
      <c r="C153" s="263" t="str">
        <f>SUBSTITUTE(SUBSTITUTE(SUBSTITUTE(SUBSTITUTE(SUBSTITUTE(SUBSTITUTE(SUBSTITUTE(SUBSTITUTE(SUBSTITUTE(SUBSTITUTE(SUBSTITUTE(SUBSTITUTE(SUBSTITUTE(SUBSTITUTE(SUBSTITUTE(SUBSTITUTE(SUBSTITUTE(SUBSTITUTE(SUBSTITUTE(SUBSTITUTE(SUBSTITUTE(SUBSTITUTE(SUBSTITUTE(LOWER('Probes and Primers'!E152),
$W$3,"#"),
$W$4,"#"),
$W$5,"#"),
$W$6,"#"),
$W$7,"#"),
$W$8,"#"),
$W$9,"#"),
$W$10,"#"),
$W$11,"#"),
$W$12,"#"),
$W$13,"#"),
$W$14,"#"),
$W$15,"#"),
$W$16,"#"),
$W$17,"#"),
$W$18,"#"),
$W$19,"#"),
$W$20,"#"),
$W$21,"#"),
$W$22,"#"),
$W$23,"#"),
$W$24,""),
$W$25,"")</f>
        <v/>
      </c>
      <c r="D153" s="262" t="str">
        <f>_xlfn.CONCAT("Scorpion_",SUBSTITUTE(SUBSTITUTE(SUBSTITUTE(SUBSTITUTE('Scorpions Primers'!$C152&amp;"_"&amp;'Scorpions Primers'!$E152,"-","")," ",""),"(",""),")",""))</f>
        <v>Scorpion__</v>
      </c>
      <c r="E153" s="261">
        <f t="shared" si="5"/>
        <v>2</v>
      </c>
      <c r="F153" s="263" t="str">
        <f>_xlfn.LET(_xlpm.seq, LOWER(_xlfn.CONCAT('Scorpions Primers'!D152,'Scorpions Primers'!G152)),
SUBSTITUTE(SUBSTITUTE(SUBSTITUTE(SUBSTITUTE(SUBSTITUTE(SUBSTITUTE(SUBSTITUTE(SUBSTITUTE(SUBSTITUTE(SUBSTITUTE(SUBSTITUTE(SUBSTITUTE(SUBSTITUTE(SUBSTITUTE(SUBSTITUTE(SUBSTITUTE(SUBSTITUTE(_xlpm.seq,
$X$3,"#"),
$X$4,"#"),
$X$5,"#"),
$X$6,"#"),
$X$7,"#"),
$X$8,"#"),
$X$9,"#"),
$X$10,"#"),
$X$11,"#"),
$X$12,"#"),
$X$13,"#"),
$X$14,"#"),
$X$15,"#"),
$X$16,"#"),
$X$17,"#"),
$X$18,""),
$X$19,))</f>
        <v/>
      </c>
    </row>
    <row r="154" spans="1:6">
      <c r="A154" s="262" t="str">
        <f>_xlfn.TEXTJOIN("__",TRUE,IFERROR(LEFT('Probes and Primers'!$A153,SEARCH(" Probes",'Probes and Primers'!$A153)-1),'Probes and Primers'!$A153),SUBSTITUTE(SUBSTITUTE(SUBSTITUTE(SUBSTITUTE('Probes and Primers'!$D153&amp;"_"&amp;'Probes and Primers'!$F153&amp;"_"&amp;IF('Probes and Primers'!$A153="Primers",LEFT('Probes and Primers'!$G153,3),LEFT('Probes and Primers'!$G153,1)),"-","")," ",""),"(",""),")",""))</f>
        <v>__</v>
      </c>
      <c r="B154" s="261">
        <f t="shared" si="4"/>
        <v>0</v>
      </c>
      <c r="C154" s="263" t="str">
        <f>SUBSTITUTE(SUBSTITUTE(SUBSTITUTE(SUBSTITUTE(SUBSTITUTE(SUBSTITUTE(SUBSTITUTE(SUBSTITUTE(SUBSTITUTE(SUBSTITUTE(SUBSTITUTE(SUBSTITUTE(SUBSTITUTE(SUBSTITUTE(SUBSTITUTE(SUBSTITUTE(SUBSTITUTE(SUBSTITUTE(SUBSTITUTE(SUBSTITUTE(SUBSTITUTE(SUBSTITUTE(SUBSTITUTE(LOWER('Probes and Primers'!E153),
$W$3,"#"),
$W$4,"#"),
$W$5,"#"),
$W$6,"#"),
$W$7,"#"),
$W$8,"#"),
$W$9,"#"),
$W$10,"#"),
$W$11,"#"),
$W$12,"#"),
$W$13,"#"),
$W$14,"#"),
$W$15,"#"),
$W$16,"#"),
$W$17,"#"),
$W$18,"#"),
$W$19,"#"),
$W$20,"#"),
$W$21,"#"),
$W$22,"#"),
$W$23,"#"),
$W$24,""),
$W$25,"")</f>
        <v/>
      </c>
      <c r="D154" s="262" t="str">
        <f>_xlfn.CONCAT("Scorpion_",SUBSTITUTE(SUBSTITUTE(SUBSTITUTE(SUBSTITUTE('Scorpions Primers'!$C153&amp;"_"&amp;'Scorpions Primers'!$E153,"-","")," ",""),"(",""),")",""))</f>
        <v>Scorpion__</v>
      </c>
      <c r="E154" s="261">
        <f t="shared" si="5"/>
        <v>2</v>
      </c>
      <c r="F154" s="263" t="str">
        <f>_xlfn.LET(_xlpm.seq, LOWER(_xlfn.CONCAT('Scorpions Primers'!D153,'Scorpions Primers'!G153)),
SUBSTITUTE(SUBSTITUTE(SUBSTITUTE(SUBSTITUTE(SUBSTITUTE(SUBSTITUTE(SUBSTITUTE(SUBSTITUTE(SUBSTITUTE(SUBSTITUTE(SUBSTITUTE(SUBSTITUTE(SUBSTITUTE(SUBSTITUTE(SUBSTITUTE(SUBSTITUTE(SUBSTITUTE(_xlpm.seq,
$X$3,"#"),
$X$4,"#"),
$X$5,"#"),
$X$6,"#"),
$X$7,"#"),
$X$8,"#"),
$X$9,"#"),
$X$10,"#"),
$X$11,"#"),
$X$12,"#"),
$X$13,"#"),
$X$14,"#"),
$X$15,"#"),
$X$16,"#"),
$X$17,"#"),
$X$18,""),
$X$19,))</f>
        <v/>
      </c>
    </row>
    <row r="155" spans="1:6">
      <c r="A155" s="262" t="str">
        <f>_xlfn.TEXTJOIN("__",TRUE,IFERROR(LEFT('Probes and Primers'!$A154,SEARCH(" Probes",'Probes and Primers'!$A154)-1),'Probes and Primers'!$A154),SUBSTITUTE(SUBSTITUTE(SUBSTITUTE(SUBSTITUTE('Probes and Primers'!$D154&amp;"_"&amp;'Probes and Primers'!$F154&amp;"_"&amp;IF('Probes and Primers'!$A154="Primers",LEFT('Probes and Primers'!$G154,3),LEFT('Probes and Primers'!$G154,1)),"-","")," ",""),"(",""),")",""))</f>
        <v>__</v>
      </c>
      <c r="B155" s="261">
        <f t="shared" si="4"/>
        <v>0</v>
      </c>
      <c r="C155" s="263" t="str">
        <f>SUBSTITUTE(SUBSTITUTE(SUBSTITUTE(SUBSTITUTE(SUBSTITUTE(SUBSTITUTE(SUBSTITUTE(SUBSTITUTE(SUBSTITUTE(SUBSTITUTE(SUBSTITUTE(SUBSTITUTE(SUBSTITUTE(SUBSTITUTE(SUBSTITUTE(SUBSTITUTE(SUBSTITUTE(SUBSTITUTE(SUBSTITUTE(SUBSTITUTE(SUBSTITUTE(SUBSTITUTE(SUBSTITUTE(LOWER('Probes and Primers'!E154),
$W$3,"#"),
$W$4,"#"),
$W$5,"#"),
$W$6,"#"),
$W$7,"#"),
$W$8,"#"),
$W$9,"#"),
$W$10,"#"),
$W$11,"#"),
$W$12,"#"),
$W$13,"#"),
$W$14,"#"),
$W$15,"#"),
$W$16,"#"),
$W$17,"#"),
$W$18,"#"),
$W$19,"#"),
$W$20,"#"),
$W$21,"#"),
$W$22,"#"),
$W$23,"#"),
$W$24,""),
$W$25,"")</f>
        <v/>
      </c>
      <c r="D155" s="262" t="str">
        <f>_xlfn.CONCAT("Scorpion_",SUBSTITUTE(SUBSTITUTE(SUBSTITUTE(SUBSTITUTE('Scorpions Primers'!$C154&amp;"_"&amp;'Scorpions Primers'!$E154,"-","")," ",""),"(",""),")",""))</f>
        <v>Scorpion__</v>
      </c>
      <c r="E155" s="261">
        <f t="shared" si="5"/>
        <v>2</v>
      </c>
      <c r="F155" s="263" t="str">
        <f>_xlfn.LET(_xlpm.seq, LOWER(_xlfn.CONCAT('Scorpions Primers'!D154,'Scorpions Primers'!G154)),
SUBSTITUTE(SUBSTITUTE(SUBSTITUTE(SUBSTITUTE(SUBSTITUTE(SUBSTITUTE(SUBSTITUTE(SUBSTITUTE(SUBSTITUTE(SUBSTITUTE(SUBSTITUTE(SUBSTITUTE(SUBSTITUTE(SUBSTITUTE(SUBSTITUTE(SUBSTITUTE(SUBSTITUTE(_xlpm.seq,
$X$3,"#"),
$X$4,"#"),
$X$5,"#"),
$X$6,"#"),
$X$7,"#"),
$X$8,"#"),
$X$9,"#"),
$X$10,"#"),
$X$11,"#"),
$X$12,"#"),
$X$13,"#"),
$X$14,"#"),
$X$15,"#"),
$X$16,"#"),
$X$17,"#"),
$X$18,""),
$X$19,))</f>
        <v/>
      </c>
    </row>
    <row r="156" spans="1:6">
      <c r="A156" s="262" t="str">
        <f>_xlfn.TEXTJOIN("__",TRUE,IFERROR(LEFT('Probes and Primers'!$A155,SEARCH(" Probes",'Probes and Primers'!$A155)-1),'Probes and Primers'!$A155),SUBSTITUTE(SUBSTITUTE(SUBSTITUTE(SUBSTITUTE('Probes and Primers'!$D155&amp;"_"&amp;'Probes and Primers'!$F155&amp;"_"&amp;IF('Probes and Primers'!$A155="Primers",LEFT('Probes and Primers'!$G155,3),LEFT('Probes and Primers'!$G155,1)),"-","")," ",""),"(",""),")",""))</f>
        <v>__</v>
      </c>
      <c r="B156" s="261">
        <f t="shared" si="4"/>
        <v>0</v>
      </c>
      <c r="C156" s="263" t="str">
        <f>SUBSTITUTE(SUBSTITUTE(SUBSTITUTE(SUBSTITUTE(SUBSTITUTE(SUBSTITUTE(SUBSTITUTE(SUBSTITUTE(SUBSTITUTE(SUBSTITUTE(SUBSTITUTE(SUBSTITUTE(SUBSTITUTE(SUBSTITUTE(SUBSTITUTE(SUBSTITUTE(SUBSTITUTE(SUBSTITUTE(SUBSTITUTE(SUBSTITUTE(SUBSTITUTE(SUBSTITUTE(SUBSTITUTE(LOWER('Probes and Primers'!E155),
$W$3,"#"),
$W$4,"#"),
$W$5,"#"),
$W$6,"#"),
$W$7,"#"),
$W$8,"#"),
$W$9,"#"),
$W$10,"#"),
$W$11,"#"),
$W$12,"#"),
$W$13,"#"),
$W$14,"#"),
$W$15,"#"),
$W$16,"#"),
$W$17,"#"),
$W$18,"#"),
$W$19,"#"),
$W$20,"#"),
$W$21,"#"),
$W$22,"#"),
$W$23,"#"),
$W$24,""),
$W$25,"")</f>
        <v/>
      </c>
      <c r="D156" s="262" t="str">
        <f>_xlfn.CONCAT("Scorpion_",SUBSTITUTE(SUBSTITUTE(SUBSTITUTE(SUBSTITUTE('Scorpions Primers'!$C155&amp;"_"&amp;'Scorpions Primers'!$E155,"-","")," ",""),"(",""),")",""))</f>
        <v>Scorpion__</v>
      </c>
      <c r="E156" s="261">
        <f t="shared" si="5"/>
        <v>2</v>
      </c>
      <c r="F156" s="263" t="str">
        <f>_xlfn.LET(_xlpm.seq, LOWER(_xlfn.CONCAT('Scorpions Primers'!D155,'Scorpions Primers'!G155)),
SUBSTITUTE(SUBSTITUTE(SUBSTITUTE(SUBSTITUTE(SUBSTITUTE(SUBSTITUTE(SUBSTITUTE(SUBSTITUTE(SUBSTITUTE(SUBSTITUTE(SUBSTITUTE(SUBSTITUTE(SUBSTITUTE(SUBSTITUTE(SUBSTITUTE(SUBSTITUTE(SUBSTITUTE(_xlpm.seq,
$X$3,"#"),
$X$4,"#"),
$X$5,"#"),
$X$6,"#"),
$X$7,"#"),
$X$8,"#"),
$X$9,"#"),
$X$10,"#"),
$X$11,"#"),
$X$12,"#"),
$X$13,"#"),
$X$14,"#"),
$X$15,"#"),
$X$16,"#"),
$X$17,"#"),
$X$18,""),
$X$19,))</f>
        <v/>
      </c>
    </row>
    <row r="157" spans="1:6">
      <c r="A157" s="262" t="str">
        <f>_xlfn.TEXTJOIN("__",TRUE,IFERROR(LEFT('Probes and Primers'!$A156,SEARCH(" Probes",'Probes and Primers'!$A156)-1),'Probes and Primers'!$A156),SUBSTITUTE(SUBSTITUTE(SUBSTITUTE(SUBSTITUTE('Probes and Primers'!$D156&amp;"_"&amp;'Probes and Primers'!$F156&amp;"_"&amp;IF('Probes and Primers'!$A156="Primers",LEFT('Probes and Primers'!$G156,3),LEFT('Probes and Primers'!$G156,1)),"-","")," ",""),"(",""),")",""))</f>
        <v>__</v>
      </c>
      <c r="B157" s="261">
        <f t="shared" si="4"/>
        <v>0</v>
      </c>
      <c r="C157" s="263" t="str">
        <f>SUBSTITUTE(SUBSTITUTE(SUBSTITUTE(SUBSTITUTE(SUBSTITUTE(SUBSTITUTE(SUBSTITUTE(SUBSTITUTE(SUBSTITUTE(SUBSTITUTE(SUBSTITUTE(SUBSTITUTE(SUBSTITUTE(SUBSTITUTE(SUBSTITUTE(SUBSTITUTE(SUBSTITUTE(SUBSTITUTE(SUBSTITUTE(SUBSTITUTE(SUBSTITUTE(SUBSTITUTE(SUBSTITUTE(LOWER('Probes and Primers'!E156),
$W$3,"#"),
$W$4,"#"),
$W$5,"#"),
$W$6,"#"),
$W$7,"#"),
$W$8,"#"),
$W$9,"#"),
$W$10,"#"),
$W$11,"#"),
$W$12,"#"),
$W$13,"#"),
$W$14,"#"),
$W$15,"#"),
$W$16,"#"),
$W$17,"#"),
$W$18,"#"),
$W$19,"#"),
$W$20,"#"),
$W$21,"#"),
$W$22,"#"),
$W$23,"#"),
$W$24,""),
$W$25,"")</f>
        <v/>
      </c>
      <c r="D157" s="262" t="str">
        <f>_xlfn.CONCAT("Scorpion_",SUBSTITUTE(SUBSTITUTE(SUBSTITUTE(SUBSTITUTE('Scorpions Primers'!$C156&amp;"_"&amp;'Scorpions Primers'!$E156,"-","")," ",""),"(",""),")",""))</f>
        <v>Scorpion__</v>
      </c>
      <c r="E157" s="261">
        <f t="shared" si="5"/>
        <v>2</v>
      </c>
      <c r="F157" s="263" t="str">
        <f>_xlfn.LET(_xlpm.seq, LOWER(_xlfn.CONCAT('Scorpions Primers'!D156,'Scorpions Primers'!G156)),
SUBSTITUTE(SUBSTITUTE(SUBSTITUTE(SUBSTITUTE(SUBSTITUTE(SUBSTITUTE(SUBSTITUTE(SUBSTITUTE(SUBSTITUTE(SUBSTITUTE(SUBSTITUTE(SUBSTITUTE(SUBSTITUTE(SUBSTITUTE(SUBSTITUTE(SUBSTITUTE(SUBSTITUTE(_xlpm.seq,
$X$3,"#"),
$X$4,"#"),
$X$5,"#"),
$X$6,"#"),
$X$7,"#"),
$X$8,"#"),
$X$9,"#"),
$X$10,"#"),
$X$11,"#"),
$X$12,"#"),
$X$13,"#"),
$X$14,"#"),
$X$15,"#"),
$X$16,"#"),
$X$17,"#"),
$X$18,""),
$X$19,))</f>
        <v/>
      </c>
    </row>
    <row r="158" spans="1:6">
      <c r="A158" s="262" t="str">
        <f>_xlfn.TEXTJOIN("__",TRUE,IFERROR(LEFT('Probes and Primers'!$A157,SEARCH(" Probes",'Probes and Primers'!$A157)-1),'Probes and Primers'!$A157),SUBSTITUTE(SUBSTITUTE(SUBSTITUTE(SUBSTITUTE('Probes and Primers'!$D157&amp;"_"&amp;'Probes and Primers'!$F157&amp;"_"&amp;IF('Probes and Primers'!$A157="Primers",LEFT('Probes and Primers'!$G157,3),LEFT('Probes and Primers'!$G157,1)),"-","")," ",""),"(",""),")",""))</f>
        <v>__</v>
      </c>
      <c r="B158" s="261">
        <f t="shared" si="4"/>
        <v>0</v>
      </c>
      <c r="C158" s="263" t="str">
        <f>SUBSTITUTE(SUBSTITUTE(SUBSTITUTE(SUBSTITUTE(SUBSTITUTE(SUBSTITUTE(SUBSTITUTE(SUBSTITUTE(SUBSTITUTE(SUBSTITUTE(SUBSTITUTE(SUBSTITUTE(SUBSTITUTE(SUBSTITUTE(SUBSTITUTE(SUBSTITUTE(SUBSTITUTE(SUBSTITUTE(SUBSTITUTE(SUBSTITUTE(SUBSTITUTE(SUBSTITUTE(SUBSTITUTE(LOWER('Probes and Primers'!E157),
$W$3,"#"),
$W$4,"#"),
$W$5,"#"),
$W$6,"#"),
$W$7,"#"),
$W$8,"#"),
$W$9,"#"),
$W$10,"#"),
$W$11,"#"),
$W$12,"#"),
$W$13,"#"),
$W$14,"#"),
$W$15,"#"),
$W$16,"#"),
$W$17,"#"),
$W$18,"#"),
$W$19,"#"),
$W$20,"#"),
$W$21,"#"),
$W$22,"#"),
$W$23,"#"),
$W$24,""),
$W$25,"")</f>
        <v/>
      </c>
      <c r="D158" s="262" t="str">
        <f>_xlfn.CONCAT("Scorpion_",SUBSTITUTE(SUBSTITUTE(SUBSTITUTE(SUBSTITUTE('Scorpions Primers'!$C157&amp;"_"&amp;'Scorpions Primers'!$E157,"-","")," ",""),"(",""),")",""))</f>
        <v>Scorpion__</v>
      </c>
      <c r="E158" s="261">
        <f t="shared" si="5"/>
        <v>2</v>
      </c>
      <c r="F158" s="263" t="str">
        <f>_xlfn.LET(_xlpm.seq, LOWER(_xlfn.CONCAT('Scorpions Primers'!D157,'Scorpions Primers'!G157)),
SUBSTITUTE(SUBSTITUTE(SUBSTITUTE(SUBSTITUTE(SUBSTITUTE(SUBSTITUTE(SUBSTITUTE(SUBSTITUTE(SUBSTITUTE(SUBSTITUTE(SUBSTITUTE(SUBSTITUTE(SUBSTITUTE(SUBSTITUTE(SUBSTITUTE(SUBSTITUTE(SUBSTITUTE(_xlpm.seq,
$X$3,"#"),
$X$4,"#"),
$X$5,"#"),
$X$6,"#"),
$X$7,"#"),
$X$8,"#"),
$X$9,"#"),
$X$10,"#"),
$X$11,"#"),
$X$12,"#"),
$X$13,"#"),
$X$14,"#"),
$X$15,"#"),
$X$16,"#"),
$X$17,"#"),
$X$18,""),
$X$19,))</f>
        <v/>
      </c>
    </row>
    <row r="159" spans="1:6">
      <c r="A159" s="262" t="str">
        <f>_xlfn.TEXTJOIN("__",TRUE,IFERROR(LEFT('Probes and Primers'!$A158,SEARCH(" Probes",'Probes and Primers'!$A158)-1),'Probes and Primers'!$A158),SUBSTITUTE(SUBSTITUTE(SUBSTITUTE(SUBSTITUTE('Probes and Primers'!$D158&amp;"_"&amp;'Probes and Primers'!$F158&amp;"_"&amp;IF('Probes and Primers'!$A158="Primers",LEFT('Probes and Primers'!$G158,3),LEFT('Probes and Primers'!$G158,1)),"-","")," ",""),"(",""),")",""))</f>
        <v>__</v>
      </c>
      <c r="B159" s="261">
        <f t="shared" si="4"/>
        <v>0</v>
      </c>
      <c r="C159" s="263" t="str">
        <f>SUBSTITUTE(SUBSTITUTE(SUBSTITUTE(SUBSTITUTE(SUBSTITUTE(SUBSTITUTE(SUBSTITUTE(SUBSTITUTE(SUBSTITUTE(SUBSTITUTE(SUBSTITUTE(SUBSTITUTE(SUBSTITUTE(SUBSTITUTE(SUBSTITUTE(SUBSTITUTE(SUBSTITUTE(SUBSTITUTE(SUBSTITUTE(SUBSTITUTE(SUBSTITUTE(SUBSTITUTE(SUBSTITUTE(LOWER('Probes and Primers'!E158),
$W$3,"#"),
$W$4,"#"),
$W$5,"#"),
$W$6,"#"),
$W$7,"#"),
$W$8,"#"),
$W$9,"#"),
$W$10,"#"),
$W$11,"#"),
$W$12,"#"),
$W$13,"#"),
$W$14,"#"),
$W$15,"#"),
$W$16,"#"),
$W$17,"#"),
$W$18,"#"),
$W$19,"#"),
$W$20,"#"),
$W$21,"#"),
$W$22,"#"),
$W$23,"#"),
$W$24,""),
$W$25,"")</f>
        <v/>
      </c>
      <c r="D159" s="262" t="str">
        <f>_xlfn.CONCAT("Scorpion_",SUBSTITUTE(SUBSTITUTE(SUBSTITUTE(SUBSTITUTE('Scorpions Primers'!$C158&amp;"_"&amp;'Scorpions Primers'!$E158,"-","")," ",""),"(",""),")",""))</f>
        <v>Scorpion__</v>
      </c>
      <c r="E159" s="261">
        <f t="shared" si="5"/>
        <v>2</v>
      </c>
      <c r="F159" s="263" t="str">
        <f>_xlfn.LET(_xlpm.seq, LOWER(_xlfn.CONCAT('Scorpions Primers'!D158,'Scorpions Primers'!G158)),
SUBSTITUTE(SUBSTITUTE(SUBSTITUTE(SUBSTITUTE(SUBSTITUTE(SUBSTITUTE(SUBSTITUTE(SUBSTITUTE(SUBSTITUTE(SUBSTITUTE(SUBSTITUTE(SUBSTITUTE(SUBSTITUTE(SUBSTITUTE(SUBSTITUTE(SUBSTITUTE(SUBSTITUTE(_xlpm.seq,
$X$3,"#"),
$X$4,"#"),
$X$5,"#"),
$X$6,"#"),
$X$7,"#"),
$X$8,"#"),
$X$9,"#"),
$X$10,"#"),
$X$11,"#"),
$X$12,"#"),
$X$13,"#"),
$X$14,"#"),
$X$15,"#"),
$X$16,"#"),
$X$17,"#"),
$X$18,""),
$X$19,))</f>
        <v/>
      </c>
    </row>
    <row r="160" spans="1:6">
      <c r="A160" s="262" t="str">
        <f>_xlfn.TEXTJOIN("__",TRUE,IFERROR(LEFT('Probes and Primers'!$A159,SEARCH(" Probes",'Probes and Primers'!$A159)-1),'Probes and Primers'!$A159),SUBSTITUTE(SUBSTITUTE(SUBSTITUTE(SUBSTITUTE('Probes and Primers'!$D159&amp;"_"&amp;'Probes and Primers'!$F159&amp;"_"&amp;IF('Probes and Primers'!$A159="Primers",LEFT('Probes and Primers'!$G159,3),LEFT('Probes and Primers'!$G159,1)),"-","")," ",""),"(",""),")",""))</f>
        <v>__</v>
      </c>
      <c r="B160" s="261">
        <f t="shared" si="4"/>
        <v>0</v>
      </c>
      <c r="C160" s="263" t="str">
        <f>SUBSTITUTE(SUBSTITUTE(SUBSTITUTE(SUBSTITUTE(SUBSTITUTE(SUBSTITUTE(SUBSTITUTE(SUBSTITUTE(SUBSTITUTE(SUBSTITUTE(SUBSTITUTE(SUBSTITUTE(SUBSTITUTE(SUBSTITUTE(SUBSTITUTE(SUBSTITUTE(SUBSTITUTE(SUBSTITUTE(SUBSTITUTE(SUBSTITUTE(SUBSTITUTE(SUBSTITUTE(SUBSTITUTE(LOWER('Probes and Primers'!E159),
$W$3,"#"),
$W$4,"#"),
$W$5,"#"),
$W$6,"#"),
$W$7,"#"),
$W$8,"#"),
$W$9,"#"),
$W$10,"#"),
$W$11,"#"),
$W$12,"#"),
$W$13,"#"),
$W$14,"#"),
$W$15,"#"),
$W$16,"#"),
$W$17,"#"),
$W$18,"#"),
$W$19,"#"),
$W$20,"#"),
$W$21,"#"),
$W$22,"#"),
$W$23,"#"),
$W$24,""),
$W$25,"")</f>
        <v/>
      </c>
      <c r="D160" s="262" t="str">
        <f>_xlfn.CONCAT("Scorpion_",SUBSTITUTE(SUBSTITUTE(SUBSTITUTE(SUBSTITUTE('Scorpions Primers'!$C159&amp;"_"&amp;'Scorpions Primers'!$E159,"-","")," ",""),"(",""),")",""))</f>
        <v>Scorpion__</v>
      </c>
      <c r="E160" s="261">
        <f t="shared" si="5"/>
        <v>2</v>
      </c>
      <c r="F160" s="263" t="str">
        <f>_xlfn.LET(_xlpm.seq, LOWER(_xlfn.CONCAT('Scorpions Primers'!D159,'Scorpions Primers'!G159)),
SUBSTITUTE(SUBSTITUTE(SUBSTITUTE(SUBSTITUTE(SUBSTITUTE(SUBSTITUTE(SUBSTITUTE(SUBSTITUTE(SUBSTITUTE(SUBSTITUTE(SUBSTITUTE(SUBSTITUTE(SUBSTITUTE(SUBSTITUTE(SUBSTITUTE(SUBSTITUTE(SUBSTITUTE(_xlpm.seq,
$X$3,"#"),
$X$4,"#"),
$X$5,"#"),
$X$6,"#"),
$X$7,"#"),
$X$8,"#"),
$X$9,"#"),
$X$10,"#"),
$X$11,"#"),
$X$12,"#"),
$X$13,"#"),
$X$14,"#"),
$X$15,"#"),
$X$16,"#"),
$X$17,"#"),
$X$18,""),
$X$19,))</f>
        <v/>
      </c>
    </row>
    <row r="161" spans="1:6">
      <c r="A161" s="262" t="str">
        <f>_xlfn.TEXTJOIN("__",TRUE,IFERROR(LEFT('Probes and Primers'!$A160,SEARCH(" Probes",'Probes and Primers'!$A160)-1),'Probes and Primers'!$A160),SUBSTITUTE(SUBSTITUTE(SUBSTITUTE(SUBSTITUTE('Probes and Primers'!$D160&amp;"_"&amp;'Probes and Primers'!$F160&amp;"_"&amp;IF('Probes and Primers'!$A160="Primers",LEFT('Probes and Primers'!$G160,3),LEFT('Probes and Primers'!$G160,1)),"-","")," ",""),"(",""),")",""))</f>
        <v>__</v>
      </c>
      <c r="B161" s="261">
        <f t="shared" si="4"/>
        <v>0</v>
      </c>
      <c r="C161" s="263" t="str">
        <f>SUBSTITUTE(SUBSTITUTE(SUBSTITUTE(SUBSTITUTE(SUBSTITUTE(SUBSTITUTE(SUBSTITUTE(SUBSTITUTE(SUBSTITUTE(SUBSTITUTE(SUBSTITUTE(SUBSTITUTE(SUBSTITUTE(SUBSTITUTE(SUBSTITUTE(SUBSTITUTE(SUBSTITUTE(SUBSTITUTE(SUBSTITUTE(SUBSTITUTE(SUBSTITUTE(SUBSTITUTE(SUBSTITUTE(LOWER('Probes and Primers'!E160),
$W$3,"#"),
$W$4,"#"),
$W$5,"#"),
$W$6,"#"),
$W$7,"#"),
$W$8,"#"),
$W$9,"#"),
$W$10,"#"),
$W$11,"#"),
$W$12,"#"),
$W$13,"#"),
$W$14,"#"),
$W$15,"#"),
$W$16,"#"),
$W$17,"#"),
$W$18,"#"),
$W$19,"#"),
$W$20,"#"),
$W$21,"#"),
$W$22,"#"),
$W$23,"#"),
$W$24,""),
$W$25,"")</f>
        <v/>
      </c>
      <c r="D161" s="262" t="str">
        <f>_xlfn.CONCAT("Scorpion_",SUBSTITUTE(SUBSTITUTE(SUBSTITUTE(SUBSTITUTE('Scorpions Primers'!$C160&amp;"_"&amp;'Scorpions Primers'!$E160,"-","")," ",""),"(",""),")",""))</f>
        <v>Scorpion__</v>
      </c>
      <c r="E161" s="261">
        <f t="shared" si="5"/>
        <v>2</v>
      </c>
      <c r="F161" s="263" t="str">
        <f>_xlfn.LET(_xlpm.seq, LOWER(_xlfn.CONCAT('Scorpions Primers'!D160,'Scorpions Primers'!G160)),
SUBSTITUTE(SUBSTITUTE(SUBSTITUTE(SUBSTITUTE(SUBSTITUTE(SUBSTITUTE(SUBSTITUTE(SUBSTITUTE(SUBSTITUTE(SUBSTITUTE(SUBSTITUTE(SUBSTITUTE(SUBSTITUTE(SUBSTITUTE(SUBSTITUTE(SUBSTITUTE(SUBSTITUTE(_xlpm.seq,
$X$3,"#"),
$X$4,"#"),
$X$5,"#"),
$X$6,"#"),
$X$7,"#"),
$X$8,"#"),
$X$9,"#"),
$X$10,"#"),
$X$11,"#"),
$X$12,"#"),
$X$13,"#"),
$X$14,"#"),
$X$15,"#"),
$X$16,"#"),
$X$17,"#"),
$X$18,""),
$X$19,))</f>
        <v/>
      </c>
    </row>
    <row r="162" spans="1:6">
      <c r="A162" s="262" t="str">
        <f>_xlfn.TEXTJOIN("__",TRUE,IFERROR(LEFT('Probes and Primers'!$A161,SEARCH(" Probes",'Probes and Primers'!$A161)-1),'Probes and Primers'!$A161),SUBSTITUTE(SUBSTITUTE(SUBSTITUTE(SUBSTITUTE('Probes and Primers'!$D161&amp;"_"&amp;'Probes and Primers'!$F161&amp;"_"&amp;IF('Probes and Primers'!$A161="Primers",LEFT('Probes and Primers'!$G161,3),LEFT('Probes and Primers'!$G161,1)),"-","")," ",""),"(",""),")",""))</f>
        <v>__</v>
      </c>
      <c r="B162" s="261">
        <f t="shared" si="4"/>
        <v>0</v>
      </c>
      <c r="C162" s="263" t="str">
        <f>SUBSTITUTE(SUBSTITUTE(SUBSTITUTE(SUBSTITUTE(SUBSTITUTE(SUBSTITUTE(SUBSTITUTE(SUBSTITUTE(SUBSTITUTE(SUBSTITUTE(SUBSTITUTE(SUBSTITUTE(SUBSTITUTE(SUBSTITUTE(SUBSTITUTE(SUBSTITUTE(SUBSTITUTE(SUBSTITUTE(SUBSTITUTE(SUBSTITUTE(SUBSTITUTE(SUBSTITUTE(SUBSTITUTE(LOWER('Probes and Primers'!E161),
$W$3,"#"),
$W$4,"#"),
$W$5,"#"),
$W$6,"#"),
$W$7,"#"),
$W$8,"#"),
$W$9,"#"),
$W$10,"#"),
$W$11,"#"),
$W$12,"#"),
$W$13,"#"),
$W$14,"#"),
$W$15,"#"),
$W$16,"#"),
$W$17,"#"),
$W$18,"#"),
$W$19,"#"),
$W$20,"#"),
$W$21,"#"),
$W$22,"#"),
$W$23,"#"),
$W$24,""),
$W$25,"")</f>
        <v/>
      </c>
      <c r="D162" s="262" t="str">
        <f>_xlfn.CONCAT("Scorpion_",SUBSTITUTE(SUBSTITUTE(SUBSTITUTE(SUBSTITUTE('Scorpions Primers'!$C161&amp;"_"&amp;'Scorpions Primers'!$E161,"-","")," ",""),"(",""),")",""))</f>
        <v>Scorpion__</v>
      </c>
      <c r="E162" s="261">
        <f t="shared" si="5"/>
        <v>2</v>
      </c>
      <c r="F162" s="263" t="str">
        <f>_xlfn.LET(_xlpm.seq, LOWER(_xlfn.CONCAT('Scorpions Primers'!D161,'Scorpions Primers'!G161)),
SUBSTITUTE(SUBSTITUTE(SUBSTITUTE(SUBSTITUTE(SUBSTITUTE(SUBSTITUTE(SUBSTITUTE(SUBSTITUTE(SUBSTITUTE(SUBSTITUTE(SUBSTITUTE(SUBSTITUTE(SUBSTITUTE(SUBSTITUTE(SUBSTITUTE(SUBSTITUTE(SUBSTITUTE(_xlpm.seq,
$X$3,"#"),
$X$4,"#"),
$X$5,"#"),
$X$6,"#"),
$X$7,"#"),
$X$8,"#"),
$X$9,"#"),
$X$10,"#"),
$X$11,"#"),
$X$12,"#"),
$X$13,"#"),
$X$14,"#"),
$X$15,"#"),
$X$16,"#"),
$X$17,"#"),
$X$18,""),
$X$19,))</f>
        <v/>
      </c>
    </row>
    <row r="163" spans="1:6">
      <c r="A163" s="262" t="str">
        <f>_xlfn.TEXTJOIN("__",TRUE,IFERROR(LEFT('Probes and Primers'!$A162,SEARCH(" Probes",'Probes and Primers'!$A162)-1),'Probes and Primers'!$A162),SUBSTITUTE(SUBSTITUTE(SUBSTITUTE(SUBSTITUTE('Probes and Primers'!$D162&amp;"_"&amp;'Probes and Primers'!$F162&amp;"_"&amp;IF('Probes and Primers'!$A162="Primers",LEFT('Probes and Primers'!$G162,3),LEFT('Probes and Primers'!$G162,1)),"-","")," ",""),"(",""),")",""))</f>
        <v>__</v>
      </c>
      <c r="B163" s="261">
        <f t="shared" si="4"/>
        <v>0</v>
      </c>
      <c r="C163" s="263" t="str">
        <f>SUBSTITUTE(SUBSTITUTE(SUBSTITUTE(SUBSTITUTE(SUBSTITUTE(SUBSTITUTE(SUBSTITUTE(SUBSTITUTE(SUBSTITUTE(SUBSTITUTE(SUBSTITUTE(SUBSTITUTE(SUBSTITUTE(SUBSTITUTE(SUBSTITUTE(SUBSTITUTE(SUBSTITUTE(SUBSTITUTE(SUBSTITUTE(SUBSTITUTE(SUBSTITUTE(SUBSTITUTE(SUBSTITUTE(LOWER('Probes and Primers'!E162),
$W$3,"#"),
$W$4,"#"),
$W$5,"#"),
$W$6,"#"),
$W$7,"#"),
$W$8,"#"),
$W$9,"#"),
$W$10,"#"),
$W$11,"#"),
$W$12,"#"),
$W$13,"#"),
$W$14,"#"),
$W$15,"#"),
$W$16,"#"),
$W$17,"#"),
$W$18,"#"),
$W$19,"#"),
$W$20,"#"),
$W$21,"#"),
$W$22,"#"),
$W$23,"#"),
$W$24,""),
$W$25,"")</f>
        <v/>
      </c>
      <c r="D163" s="262" t="str">
        <f>_xlfn.CONCAT("Scorpion_",SUBSTITUTE(SUBSTITUTE(SUBSTITUTE(SUBSTITUTE('Scorpions Primers'!$C162&amp;"_"&amp;'Scorpions Primers'!$E162,"-","")," ",""),"(",""),")",""))</f>
        <v>Scorpion__</v>
      </c>
      <c r="E163" s="261">
        <f t="shared" si="5"/>
        <v>2</v>
      </c>
      <c r="F163" s="263" t="str">
        <f>_xlfn.LET(_xlpm.seq, LOWER(_xlfn.CONCAT('Scorpions Primers'!D162,'Scorpions Primers'!G162)),
SUBSTITUTE(SUBSTITUTE(SUBSTITUTE(SUBSTITUTE(SUBSTITUTE(SUBSTITUTE(SUBSTITUTE(SUBSTITUTE(SUBSTITUTE(SUBSTITUTE(SUBSTITUTE(SUBSTITUTE(SUBSTITUTE(SUBSTITUTE(SUBSTITUTE(SUBSTITUTE(SUBSTITUTE(_xlpm.seq,
$X$3,"#"),
$X$4,"#"),
$X$5,"#"),
$X$6,"#"),
$X$7,"#"),
$X$8,"#"),
$X$9,"#"),
$X$10,"#"),
$X$11,"#"),
$X$12,"#"),
$X$13,"#"),
$X$14,"#"),
$X$15,"#"),
$X$16,"#"),
$X$17,"#"),
$X$18,""),
$X$19,))</f>
        <v/>
      </c>
    </row>
    <row r="164" spans="1:6">
      <c r="A164" s="262" t="str">
        <f>_xlfn.TEXTJOIN("__",TRUE,IFERROR(LEFT('Probes and Primers'!$A163,SEARCH(" Probes",'Probes and Primers'!$A163)-1),'Probes and Primers'!$A163),SUBSTITUTE(SUBSTITUTE(SUBSTITUTE(SUBSTITUTE('Probes and Primers'!$D163&amp;"_"&amp;'Probes and Primers'!$F163&amp;"_"&amp;IF('Probes and Primers'!$A163="Primers",LEFT('Probes and Primers'!$G163,3),LEFT('Probes and Primers'!$G163,1)),"-","")," ",""),"(",""),")",""))</f>
        <v>__</v>
      </c>
      <c r="B164" s="261">
        <f t="shared" si="4"/>
        <v>0</v>
      </c>
      <c r="C164" s="263" t="str">
        <f>SUBSTITUTE(SUBSTITUTE(SUBSTITUTE(SUBSTITUTE(SUBSTITUTE(SUBSTITUTE(SUBSTITUTE(SUBSTITUTE(SUBSTITUTE(SUBSTITUTE(SUBSTITUTE(SUBSTITUTE(SUBSTITUTE(SUBSTITUTE(SUBSTITUTE(SUBSTITUTE(SUBSTITUTE(SUBSTITUTE(SUBSTITUTE(SUBSTITUTE(SUBSTITUTE(SUBSTITUTE(SUBSTITUTE(LOWER('Probes and Primers'!E163),
$W$3,"#"),
$W$4,"#"),
$W$5,"#"),
$W$6,"#"),
$W$7,"#"),
$W$8,"#"),
$W$9,"#"),
$W$10,"#"),
$W$11,"#"),
$W$12,"#"),
$W$13,"#"),
$W$14,"#"),
$W$15,"#"),
$W$16,"#"),
$W$17,"#"),
$W$18,"#"),
$W$19,"#"),
$W$20,"#"),
$W$21,"#"),
$W$22,"#"),
$W$23,"#"),
$W$24,""),
$W$25,"")</f>
        <v/>
      </c>
      <c r="D164" s="262" t="str">
        <f>_xlfn.CONCAT("Scorpion_",SUBSTITUTE(SUBSTITUTE(SUBSTITUTE(SUBSTITUTE('Scorpions Primers'!$C163&amp;"_"&amp;'Scorpions Primers'!$E163,"-","")," ",""),"(",""),")",""))</f>
        <v>Scorpion__</v>
      </c>
      <c r="E164" s="261">
        <f t="shared" si="5"/>
        <v>2</v>
      </c>
      <c r="F164" s="263" t="str">
        <f>_xlfn.LET(_xlpm.seq, LOWER(_xlfn.CONCAT('Scorpions Primers'!D163,'Scorpions Primers'!G163)),
SUBSTITUTE(SUBSTITUTE(SUBSTITUTE(SUBSTITUTE(SUBSTITUTE(SUBSTITUTE(SUBSTITUTE(SUBSTITUTE(SUBSTITUTE(SUBSTITUTE(SUBSTITUTE(SUBSTITUTE(SUBSTITUTE(SUBSTITUTE(SUBSTITUTE(SUBSTITUTE(SUBSTITUTE(_xlpm.seq,
$X$3,"#"),
$X$4,"#"),
$X$5,"#"),
$X$6,"#"),
$X$7,"#"),
$X$8,"#"),
$X$9,"#"),
$X$10,"#"),
$X$11,"#"),
$X$12,"#"),
$X$13,"#"),
$X$14,"#"),
$X$15,"#"),
$X$16,"#"),
$X$17,"#"),
$X$18,""),
$X$19,))</f>
        <v/>
      </c>
    </row>
    <row r="165" spans="1:6">
      <c r="A165" s="262" t="str">
        <f>_xlfn.TEXTJOIN("__",TRUE,IFERROR(LEFT('Probes and Primers'!$A164,SEARCH(" Probes",'Probes and Primers'!$A164)-1),'Probes and Primers'!$A164),SUBSTITUTE(SUBSTITUTE(SUBSTITUTE(SUBSTITUTE('Probes and Primers'!$D164&amp;"_"&amp;'Probes and Primers'!$F164&amp;"_"&amp;IF('Probes and Primers'!$A164="Primers",LEFT('Probes and Primers'!$G164,3),LEFT('Probes and Primers'!$G164,1)),"-","")," ",""),"(",""),")",""))</f>
        <v>__</v>
      </c>
      <c r="B165" s="261">
        <f t="shared" si="4"/>
        <v>0</v>
      </c>
      <c r="C165" s="263" t="str">
        <f>SUBSTITUTE(SUBSTITUTE(SUBSTITUTE(SUBSTITUTE(SUBSTITUTE(SUBSTITUTE(SUBSTITUTE(SUBSTITUTE(SUBSTITUTE(SUBSTITUTE(SUBSTITUTE(SUBSTITUTE(SUBSTITUTE(SUBSTITUTE(SUBSTITUTE(SUBSTITUTE(SUBSTITUTE(SUBSTITUTE(SUBSTITUTE(SUBSTITUTE(SUBSTITUTE(SUBSTITUTE(SUBSTITUTE(LOWER('Probes and Primers'!E164),
$W$3,"#"),
$W$4,"#"),
$W$5,"#"),
$W$6,"#"),
$W$7,"#"),
$W$8,"#"),
$W$9,"#"),
$W$10,"#"),
$W$11,"#"),
$W$12,"#"),
$W$13,"#"),
$W$14,"#"),
$W$15,"#"),
$W$16,"#"),
$W$17,"#"),
$W$18,"#"),
$W$19,"#"),
$W$20,"#"),
$W$21,"#"),
$W$22,"#"),
$W$23,"#"),
$W$24,""),
$W$25,"")</f>
        <v/>
      </c>
      <c r="D165" s="262" t="str">
        <f>_xlfn.CONCAT("Scorpion_",SUBSTITUTE(SUBSTITUTE(SUBSTITUTE(SUBSTITUTE('Scorpions Primers'!$C164&amp;"_"&amp;'Scorpions Primers'!$E164,"-","")," ",""),"(",""),")",""))</f>
        <v>Scorpion__</v>
      </c>
      <c r="E165" s="261">
        <f t="shared" si="5"/>
        <v>2</v>
      </c>
      <c r="F165" s="263" t="str">
        <f>_xlfn.LET(_xlpm.seq, LOWER(_xlfn.CONCAT('Scorpions Primers'!D164,'Scorpions Primers'!G164)),
SUBSTITUTE(SUBSTITUTE(SUBSTITUTE(SUBSTITUTE(SUBSTITUTE(SUBSTITUTE(SUBSTITUTE(SUBSTITUTE(SUBSTITUTE(SUBSTITUTE(SUBSTITUTE(SUBSTITUTE(SUBSTITUTE(SUBSTITUTE(SUBSTITUTE(SUBSTITUTE(SUBSTITUTE(_xlpm.seq,
$X$3,"#"),
$X$4,"#"),
$X$5,"#"),
$X$6,"#"),
$X$7,"#"),
$X$8,"#"),
$X$9,"#"),
$X$10,"#"),
$X$11,"#"),
$X$12,"#"),
$X$13,"#"),
$X$14,"#"),
$X$15,"#"),
$X$16,"#"),
$X$17,"#"),
$X$18,""),
$X$19,))</f>
        <v/>
      </c>
    </row>
    <row r="166" spans="1:6">
      <c r="A166" s="262" t="str">
        <f>_xlfn.TEXTJOIN("__",TRUE,IFERROR(LEFT('Probes and Primers'!$A165,SEARCH(" Probes",'Probes and Primers'!$A165)-1),'Probes and Primers'!$A165),SUBSTITUTE(SUBSTITUTE(SUBSTITUTE(SUBSTITUTE('Probes and Primers'!$D165&amp;"_"&amp;'Probes and Primers'!$F165&amp;"_"&amp;IF('Probes and Primers'!$A165="Primers",LEFT('Probes and Primers'!$G165,3),LEFT('Probes and Primers'!$G165,1)),"-","")," ",""),"(",""),")",""))</f>
        <v>__</v>
      </c>
      <c r="B166" s="261">
        <f t="shared" si="4"/>
        <v>0</v>
      </c>
      <c r="C166" s="263" t="str">
        <f>SUBSTITUTE(SUBSTITUTE(SUBSTITUTE(SUBSTITUTE(SUBSTITUTE(SUBSTITUTE(SUBSTITUTE(SUBSTITUTE(SUBSTITUTE(SUBSTITUTE(SUBSTITUTE(SUBSTITUTE(SUBSTITUTE(SUBSTITUTE(SUBSTITUTE(SUBSTITUTE(SUBSTITUTE(SUBSTITUTE(SUBSTITUTE(SUBSTITUTE(SUBSTITUTE(SUBSTITUTE(SUBSTITUTE(LOWER('Probes and Primers'!E165),
$W$3,"#"),
$W$4,"#"),
$W$5,"#"),
$W$6,"#"),
$W$7,"#"),
$W$8,"#"),
$W$9,"#"),
$W$10,"#"),
$W$11,"#"),
$W$12,"#"),
$W$13,"#"),
$W$14,"#"),
$W$15,"#"),
$W$16,"#"),
$W$17,"#"),
$W$18,"#"),
$W$19,"#"),
$W$20,"#"),
$W$21,"#"),
$W$22,"#"),
$W$23,"#"),
$W$24,""),
$W$25,"")</f>
        <v/>
      </c>
      <c r="D166" s="262" t="str">
        <f>_xlfn.CONCAT("Scorpion_",SUBSTITUTE(SUBSTITUTE(SUBSTITUTE(SUBSTITUTE('Scorpions Primers'!$C165&amp;"_"&amp;'Scorpions Primers'!$E165,"-","")," ",""),"(",""),")",""))</f>
        <v>Scorpion__</v>
      </c>
      <c r="E166" s="261">
        <f t="shared" si="5"/>
        <v>2</v>
      </c>
      <c r="F166" s="263" t="str">
        <f>_xlfn.LET(_xlpm.seq, LOWER(_xlfn.CONCAT('Scorpions Primers'!D165,'Scorpions Primers'!G165)),
SUBSTITUTE(SUBSTITUTE(SUBSTITUTE(SUBSTITUTE(SUBSTITUTE(SUBSTITUTE(SUBSTITUTE(SUBSTITUTE(SUBSTITUTE(SUBSTITUTE(SUBSTITUTE(SUBSTITUTE(SUBSTITUTE(SUBSTITUTE(SUBSTITUTE(SUBSTITUTE(SUBSTITUTE(_xlpm.seq,
$X$3,"#"),
$X$4,"#"),
$X$5,"#"),
$X$6,"#"),
$X$7,"#"),
$X$8,"#"),
$X$9,"#"),
$X$10,"#"),
$X$11,"#"),
$X$12,"#"),
$X$13,"#"),
$X$14,"#"),
$X$15,"#"),
$X$16,"#"),
$X$17,"#"),
$X$18,""),
$X$19,))</f>
        <v/>
      </c>
    </row>
    <row r="167" spans="1:6">
      <c r="A167" s="262" t="str">
        <f>_xlfn.TEXTJOIN("__",TRUE,IFERROR(LEFT('Probes and Primers'!$A166,SEARCH(" Probes",'Probes and Primers'!$A166)-1),'Probes and Primers'!$A166),SUBSTITUTE(SUBSTITUTE(SUBSTITUTE(SUBSTITUTE('Probes and Primers'!$D166&amp;"_"&amp;'Probes and Primers'!$F166&amp;"_"&amp;IF('Probes and Primers'!$A166="Primers",LEFT('Probes and Primers'!$G166,3),LEFT('Probes and Primers'!$G166,1)),"-","")," ",""),"(",""),")",""))</f>
        <v>__</v>
      </c>
      <c r="B167" s="261">
        <f t="shared" si="4"/>
        <v>0</v>
      </c>
      <c r="C167" s="263" t="str">
        <f>SUBSTITUTE(SUBSTITUTE(SUBSTITUTE(SUBSTITUTE(SUBSTITUTE(SUBSTITUTE(SUBSTITUTE(SUBSTITUTE(SUBSTITUTE(SUBSTITUTE(SUBSTITUTE(SUBSTITUTE(SUBSTITUTE(SUBSTITUTE(SUBSTITUTE(SUBSTITUTE(SUBSTITUTE(SUBSTITUTE(SUBSTITUTE(SUBSTITUTE(SUBSTITUTE(SUBSTITUTE(SUBSTITUTE(LOWER('Probes and Primers'!E166),
$W$3,"#"),
$W$4,"#"),
$W$5,"#"),
$W$6,"#"),
$W$7,"#"),
$W$8,"#"),
$W$9,"#"),
$W$10,"#"),
$W$11,"#"),
$W$12,"#"),
$W$13,"#"),
$W$14,"#"),
$W$15,"#"),
$W$16,"#"),
$W$17,"#"),
$W$18,"#"),
$W$19,"#"),
$W$20,"#"),
$W$21,"#"),
$W$22,"#"),
$W$23,"#"),
$W$24,""),
$W$25,"")</f>
        <v/>
      </c>
      <c r="D167" s="262" t="str">
        <f>_xlfn.CONCAT("Scorpion_",SUBSTITUTE(SUBSTITUTE(SUBSTITUTE(SUBSTITUTE('Scorpions Primers'!$C166&amp;"_"&amp;'Scorpions Primers'!$E166,"-","")," ",""),"(",""),")",""))</f>
        <v>Scorpion__</v>
      </c>
      <c r="E167" s="261">
        <f t="shared" si="5"/>
        <v>2</v>
      </c>
      <c r="F167" s="263" t="str">
        <f>_xlfn.LET(_xlpm.seq, LOWER(_xlfn.CONCAT('Scorpions Primers'!D166,'Scorpions Primers'!G166)),
SUBSTITUTE(SUBSTITUTE(SUBSTITUTE(SUBSTITUTE(SUBSTITUTE(SUBSTITUTE(SUBSTITUTE(SUBSTITUTE(SUBSTITUTE(SUBSTITUTE(SUBSTITUTE(SUBSTITUTE(SUBSTITUTE(SUBSTITUTE(SUBSTITUTE(SUBSTITUTE(SUBSTITUTE(_xlpm.seq,
$X$3,"#"),
$X$4,"#"),
$X$5,"#"),
$X$6,"#"),
$X$7,"#"),
$X$8,"#"),
$X$9,"#"),
$X$10,"#"),
$X$11,"#"),
$X$12,"#"),
$X$13,"#"),
$X$14,"#"),
$X$15,"#"),
$X$16,"#"),
$X$17,"#"),
$X$18,""),
$X$19,))</f>
        <v/>
      </c>
    </row>
    <row r="168" spans="1:6">
      <c r="A168" s="262" t="str">
        <f>_xlfn.TEXTJOIN("__",TRUE,IFERROR(LEFT('Probes and Primers'!$A167,SEARCH(" Probes",'Probes and Primers'!$A167)-1),'Probes and Primers'!$A167),SUBSTITUTE(SUBSTITUTE(SUBSTITUTE(SUBSTITUTE('Probes and Primers'!$D167&amp;"_"&amp;'Probes and Primers'!$F167&amp;"_"&amp;IF('Probes and Primers'!$A167="Primers",LEFT('Probes and Primers'!$G167,3),LEFT('Probes and Primers'!$G167,1)),"-","")," ",""),"(",""),")",""))</f>
        <v>__</v>
      </c>
      <c r="B168" s="261">
        <f t="shared" si="4"/>
        <v>0</v>
      </c>
      <c r="C168" s="263" t="str">
        <f>SUBSTITUTE(SUBSTITUTE(SUBSTITUTE(SUBSTITUTE(SUBSTITUTE(SUBSTITUTE(SUBSTITUTE(SUBSTITUTE(SUBSTITUTE(SUBSTITUTE(SUBSTITUTE(SUBSTITUTE(SUBSTITUTE(SUBSTITUTE(SUBSTITUTE(SUBSTITUTE(SUBSTITUTE(SUBSTITUTE(SUBSTITUTE(SUBSTITUTE(SUBSTITUTE(SUBSTITUTE(SUBSTITUTE(LOWER('Probes and Primers'!E167),
$W$3,"#"),
$W$4,"#"),
$W$5,"#"),
$W$6,"#"),
$W$7,"#"),
$W$8,"#"),
$W$9,"#"),
$W$10,"#"),
$W$11,"#"),
$W$12,"#"),
$W$13,"#"),
$W$14,"#"),
$W$15,"#"),
$W$16,"#"),
$W$17,"#"),
$W$18,"#"),
$W$19,"#"),
$W$20,"#"),
$W$21,"#"),
$W$22,"#"),
$W$23,"#"),
$W$24,""),
$W$25,"")</f>
        <v/>
      </c>
      <c r="D168" s="262" t="str">
        <f>_xlfn.CONCAT("Scorpion_",SUBSTITUTE(SUBSTITUTE(SUBSTITUTE(SUBSTITUTE('Scorpions Primers'!$C167&amp;"_"&amp;'Scorpions Primers'!$E167,"-","")," ",""),"(",""),")",""))</f>
        <v>Scorpion__</v>
      </c>
      <c r="E168" s="261">
        <f t="shared" si="5"/>
        <v>2</v>
      </c>
      <c r="F168" s="263" t="str">
        <f>_xlfn.LET(_xlpm.seq, LOWER(_xlfn.CONCAT('Scorpions Primers'!D167,'Scorpions Primers'!G167)),
SUBSTITUTE(SUBSTITUTE(SUBSTITUTE(SUBSTITUTE(SUBSTITUTE(SUBSTITUTE(SUBSTITUTE(SUBSTITUTE(SUBSTITUTE(SUBSTITUTE(SUBSTITUTE(SUBSTITUTE(SUBSTITUTE(SUBSTITUTE(SUBSTITUTE(SUBSTITUTE(SUBSTITUTE(_xlpm.seq,
$X$3,"#"),
$X$4,"#"),
$X$5,"#"),
$X$6,"#"),
$X$7,"#"),
$X$8,"#"),
$X$9,"#"),
$X$10,"#"),
$X$11,"#"),
$X$12,"#"),
$X$13,"#"),
$X$14,"#"),
$X$15,"#"),
$X$16,"#"),
$X$17,"#"),
$X$18,""),
$X$19,))</f>
        <v/>
      </c>
    </row>
    <row r="169" spans="1:6">
      <c r="A169" s="262" t="str">
        <f>_xlfn.TEXTJOIN("__",TRUE,IFERROR(LEFT('Probes and Primers'!$A168,SEARCH(" Probes",'Probes and Primers'!$A168)-1),'Probes and Primers'!$A168),SUBSTITUTE(SUBSTITUTE(SUBSTITUTE(SUBSTITUTE('Probes and Primers'!$D168&amp;"_"&amp;'Probes and Primers'!$F168&amp;"_"&amp;IF('Probes and Primers'!$A168="Primers",LEFT('Probes and Primers'!$G168,3),LEFT('Probes and Primers'!$G168,1)),"-","")," ",""),"(",""),")",""))</f>
        <v>__</v>
      </c>
      <c r="B169" s="261">
        <f t="shared" si="4"/>
        <v>0</v>
      </c>
      <c r="C169" s="263" t="str">
        <f>SUBSTITUTE(SUBSTITUTE(SUBSTITUTE(SUBSTITUTE(SUBSTITUTE(SUBSTITUTE(SUBSTITUTE(SUBSTITUTE(SUBSTITUTE(SUBSTITUTE(SUBSTITUTE(SUBSTITUTE(SUBSTITUTE(SUBSTITUTE(SUBSTITUTE(SUBSTITUTE(SUBSTITUTE(SUBSTITUTE(SUBSTITUTE(SUBSTITUTE(SUBSTITUTE(SUBSTITUTE(SUBSTITUTE(LOWER('Probes and Primers'!E168),
$W$3,"#"),
$W$4,"#"),
$W$5,"#"),
$W$6,"#"),
$W$7,"#"),
$W$8,"#"),
$W$9,"#"),
$W$10,"#"),
$W$11,"#"),
$W$12,"#"),
$W$13,"#"),
$W$14,"#"),
$W$15,"#"),
$W$16,"#"),
$W$17,"#"),
$W$18,"#"),
$W$19,"#"),
$W$20,"#"),
$W$21,"#"),
$W$22,"#"),
$W$23,"#"),
$W$24,""),
$W$25,"")</f>
        <v/>
      </c>
      <c r="D169" s="262" t="str">
        <f>_xlfn.CONCAT("Scorpion_",SUBSTITUTE(SUBSTITUTE(SUBSTITUTE(SUBSTITUTE('Scorpions Primers'!$C168&amp;"_"&amp;'Scorpions Primers'!$E168,"-","")," ",""),"(",""),")",""))</f>
        <v>Scorpion__</v>
      </c>
      <c r="E169" s="261">
        <f t="shared" si="5"/>
        <v>2</v>
      </c>
      <c r="F169" s="263" t="str">
        <f>_xlfn.LET(_xlpm.seq, LOWER(_xlfn.CONCAT('Scorpions Primers'!D168,'Scorpions Primers'!G168)),
SUBSTITUTE(SUBSTITUTE(SUBSTITUTE(SUBSTITUTE(SUBSTITUTE(SUBSTITUTE(SUBSTITUTE(SUBSTITUTE(SUBSTITUTE(SUBSTITUTE(SUBSTITUTE(SUBSTITUTE(SUBSTITUTE(SUBSTITUTE(SUBSTITUTE(SUBSTITUTE(SUBSTITUTE(_xlpm.seq,
$X$3,"#"),
$X$4,"#"),
$X$5,"#"),
$X$6,"#"),
$X$7,"#"),
$X$8,"#"),
$X$9,"#"),
$X$10,"#"),
$X$11,"#"),
$X$12,"#"),
$X$13,"#"),
$X$14,"#"),
$X$15,"#"),
$X$16,"#"),
$X$17,"#"),
$X$18,""),
$X$19,))</f>
        <v/>
      </c>
    </row>
    <row r="170" spans="1:6">
      <c r="A170" s="262" t="str">
        <f>_xlfn.TEXTJOIN("__",TRUE,IFERROR(LEFT('Probes and Primers'!$A169,SEARCH(" Probes",'Probes and Primers'!$A169)-1),'Probes and Primers'!$A169),SUBSTITUTE(SUBSTITUTE(SUBSTITUTE(SUBSTITUTE('Probes and Primers'!$D169&amp;"_"&amp;'Probes and Primers'!$F169&amp;"_"&amp;IF('Probes and Primers'!$A169="Primers",LEFT('Probes and Primers'!$G169,3),LEFT('Probes and Primers'!$G169,1)),"-","")," ",""),"(",""),")",""))</f>
        <v>__</v>
      </c>
      <c r="B170" s="261">
        <f t="shared" si="4"/>
        <v>0</v>
      </c>
      <c r="C170" s="263" t="str">
        <f>SUBSTITUTE(SUBSTITUTE(SUBSTITUTE(SUBSTITUTE(SUBSTITUTE(SUBSTITUTE(SUBSTITUTE(SUBSTITUTE(SUBSTITUTE(SUBSTITUTE(SUBSTITUTE(SUBSTITUTE(SUBSTITUTE(SUBSTITUTE(SUBSTITUTE(SUBSTITUTE(SUBSTITUTE(SUBSTITUTE(SUBSTITUTE(SUBSTITUTE(SUBSTITUTE(SUBSTITUTE(SUBSTITUTE(LOWER('Probes and Primers'!E169),
$W$3,"#"),
$W$4,"#"),
$W$5,"#"),
$W$6,"#"),
$W$7,"#"),
$W$8,"#"),
$W$9,"#"),
$W$10,"#"),
$W$11,"#"),
$W$12,"#"),
$W$13,"#"),
$W$14,"#"),
$W$15,"#"),
$W$16,"#"),
$W$17,"#"),
$W$18,"#"),
$W$19,"#"),
$W$20,"#"),
$W$21,"#"),
$W$22,"#"),
$W$23,"#"),
$W$24,""),
$W$25,"")</f>
        <v/>
      </c>
      <c r="D170" s="262" t="str">
        <f>_xlfn.CONCAT("Scorpion_",SUBSTITUTE(SUBSTITUTE(SUBSTITUTE(SUBSTITUTE('Scorpions Primers'!$C169&amp;"_"&amp;'Scorpions Primers'!$E169,"-","")," ",""),"(",""),")",""))</f>
        <v>Scorpion__</v>
      </c>
      <c r="E170" s="261">
        <f t="shared" si="5"/>
        <v>2</v>
      </c>
      <c r="F170" s="263" t="str">
        <f>_xlfn.LET(_xlpm.seq, LOWER(_xlfn.CONCAT('Scorpions Primers'!D169,'Scorpions Primers'!G169)),
SUBSTITUTE(SUBSTITUTE(SUBSTITUTE(SUBSTITUTE(SUBSTITUTE(SUBSTITUTE(SUBSTITUTE(SUBSTITUTE(SUBSTITUTE(SUBSTITUTE(SUBSTITUTE(SUBSTITUTE(SUBSTITUTE(SUBSTITUTE(SUBSTITUTE(SUBSTITUTE(SUBSTITUTE(_xlpm.seq,
$X$3,"#"),
$X$4,"#"),
$X$5,"#"),
$X$6,"#"),
$X$7,"#"),
$X$8,"#"),
$X$9,"#"),
$X$10,"#"),
$X$11,"#"),
$X$12,"#"),
$X$13,"#"),
$X$14,"#"),
$X$15,"#"),
$X$16,"#"),
$X$17,"#"),
$X$18,""),
$X$19,))</f>
        <v/>
      </c>
    </row>
    <row r="171" spans="1:6">
      <c r="A171" s="262" t="str">
        <f>_xlfn.TEXTJOIN("__",TRUE,IFERROR(LEFT('Probes and Primers'!$A170,SEARCH(" Probes",'Probes and Primers'!$A170)-1),'Probes and Primers'!$A170),SUBSTITUTE(SUBSTITUTE(SUBSTITUTE(SUBSTITUTE('Probes and Primers'!$D170&amp;"_"&amp;'Probes and Primers'!$F170&amp;"_"&amp;IF('Probes and Primers'!$A170="Primers",LEFT('Probes and Primers'!$G170,3),LEFT('Probes and Primers'!$G170,1)),"-","")," ",""),"(",""),")",""))</f>
        <v>__</v>
      </c>
      <c r="B171" s="261">
        <f t="shared" si="4"/>
        <v>0</v>
      </c>
      <c r="C171" s="263" t="str">
        <f>SUBSTITUTE(SUBSTITUTE(SUBSTITUTE(SUBSTITUTE(SUBSTITUTE(SUBSTITUTE(SUBSTITUTE(SUBSTITUTE(SUBSTITUTE(SUBSTITUTE(SUBSTITUTE(SUBSTITUTE(SUBSTITUTE(SUBSTITUTE(SUBSTITUTE(SUBSTITUTE(SUBSTITUTE(SUBSTITUTE(SUBSTITUTE(SUBSTITUTE(SUBSTITUTE(SUBSTITUTE(SUBSTITUTE(LOWER('Probes and Primers'!E170),
$W$3,"#"),
$W$4,"#"),
$W$5,"#"),
$W$6,"#"),
$W$7,"#"),
$W$8,"#"),
$W$9,"#"),
$W$10,"#"),
$W$11,"#"),
$W$12,"#"),
$W$13,"#"),
$W$14,"#"),
$W$15,"#"),
$W$16,"#"),
$W$17,"#"),
$W$18,"#"),
$W$19,"#"),
$W$20,"#"),
$W$21,"#"),
$W$22,"#"),
$W$23,"#"),
$W$24,""),
$W$25,"")</f>
        <v/>
      </c>
      <c r="D171" s="262" t="str">
        <f>_xlfn.CONCAT("Scorpion_",SUBSTITUTE(SUBSTITUTE(SUBSTITUTE(SUBSTITUTE('Scorpions Primers'!$C170&amp;"_"&amp;'Scorpions Primers'!$E170,"-","")," ",""),"(",""),")",""))</f>
        <v>Scorpion__</v>
      </c>
      <c r="E171" s="261">
        <f t="shared" si="5"/>
        <v>2</v>
      </c>
      <c r="F171" s="263" t="str">
        <f>_xlfn.LET(_xlpm.seq, LOWER(_xlfn.CONCAT('Scorpions Primers'!D170,'Scorpions Primers'!G170)),
SUBSTITUTE(SUBSTITUTE(SUBSTITUTE(SUBSTITUTE(SUBSTITUTE(SUBSTITUTE(SUBSTITUTE(SUBSTITUTE(SUBSTITUTE(SUBSTITUTE(SUBSTITUTE(SUBSTITUTE(SUBSTITUTE(SUBSTITUTE(SUBSTITUTE(SUBSTITUTE(SUBSTITUTE(_xlpm.seq,
$X$3,"#"),
$X$4,"#"),
$X$5,"#"),
$X$6,"#"),
$X$7,"#"),
$X$8,"#"),
$X$9,"#"),
$X$10,"#"),
$X$11,"#"),
$X$12,"#"),
$X$13,"#"),
$X$14,"#"),
$X$15,"#"),
$X$16,"#"),
$X$17,"#"),
$X$18,""),
$X$19,))</f>
        <v/>
      </c>
    </row>
    <row r="172" spans="1:6">
      <c r="A172" s="262" t="str">
        <f>_xlfn.TEXTJOIN("__",TRUE,IFERROR(LEFT('Probes and Primers'!$A171,SEARCH(" Probes",'Probes and Primers'!$A171)-1),'Probes and Primers'!$A171),SUBSTITUTE(SUBSTITUTE(SUBSTITUTE(SUBSTITUTE('Probes and Primers'!$D171&amp;"_"&amp;'Probes and Primers'!$F171&amp;"_"&amp;IF('Probes and Primers'!$A171="Primers",LEFT('Probes and Primers'!$G171,3),LEFT('Probes and Primers'!$G171,1)),"-","")," ",""),"(",""),")",""))</f>
        <v>__</v>
      </c>
      <c r="B172" s="261">
        <f t="shared" si="4"/>
        <v>0</v>
      </c>
      <c r="C172" s="263" t="str">
        <f>SUBSTITUTE(SUBSTITUTE(SUBSTITUTE(SUBSTITUTE(SUBSTITUTE(SUBSTITUTE(SUBSTITUTE(SUBSTITUTE(SUBSTITUTE(SUBSTITUTE(SUBSTITUTE(SUBSTITUTE(SUBSTITUTE(SUBSTITUTE(SUBSTITUTE(SUBSTITUTE(SUBSTITUTE(SUBSTITUTE(SUBSTITUTE(SUBSTITUTE(SUBSTITUTE(SUBSTITUTE(SUBSTITUTE(LOWER('Probes and Primers'!E171),
$W$3,"#"),
$W$4,"#"),
$W$5,"#"),
$W$6,"#"),
$W$7,"#"),
$W$8,"#"),
$W$9,"#"),
$W$10,"#"),
$W$11,"#"),
$W$12,"#"),
$W$13,"#"),
$W$14,"#"),
$W$15,"#"),
$W$16,"#"),
$W$17,"#"),
$W$18,"#"),
$W$19,"#"),
$W$20,"#"),
$W$21,"#"),
$W$22,"#"),
$W$23,"#"),
$W$24,""),
$W$25,"")</f>
        <v/>
      </c>
      <c r="D172" s="262" t="str">
        <f>_xlfn.CONCAT("Scorpion_",SUBSTITUTE(SUBSTITUTE(SUBSTITUTE(SUBSTITUTE('Scorpions Primers'!$C171&amp;"_"&amp;'Scorpions Primers'!$E171,"-","")," ",""),"(",""),")",""))</f>
        <v>Scorpion__</v>
      </c>
      <c r="E172" s="261">
        <f t="shared" si="5"/>
        <v>2</v>
      </c>
      <c r="F172" s="263" t="str">
        <f>_xlfn.LET(_xlpm.seq, LOWER(_xlfn.CONCAT('Scorpions Primers'!D171,'Scorpions Primers'!G171)),
SUBSTITUTE(SUBSTITUTE(SUBSTITUTE(SUBSTITUTE(SUBSTITUTE(SUBSTITUTE(SUBSTITUTE(SUBSTITUTE(SUBSTITUTE(SUBSTITUTE(SUBSTITUTE(SUBSTITUTE(SUBSTITUTE(SUBSTITUTE(SUBSTITUTE(SUBSTITUTE(SUBSTITUTE(_xlpm.seq,
$X$3,"#"),
$X$4,"#"),
$X$5,"#"),
$X$6,"#"),
$X$7,"#"),
$X$8,"#"),
$X$9,"#"),
$X$10,"#"),
$X$11,"#"),
$X$12,"#"),
$X$13,"#"),
$X$14,"#"),
$X$15,"#"),
$X$16,"#"),
$X$17,"#"),
$X$18,""),
$X$19,))</f>
        <v/>
      </c>
    </row>
    <row r="173" spans="1:6">
      <c r="A173" s="262" t="str">
        <f>_xlfn.TEXTJOIN("__",TRUE,IFERROR(LEFT('Probes and Primers'!$A172,SEARCH(" Probes",'Probes and Primers'!$A172)-1),'Probes and Primers'!$A172),SUBSTITUTE(SUBSTITUTE(SUBSTITUTE(SUBSTITUTE('Probes and Primers'!$D172&amp;"_"&amp;'Probes and Primers'!$F172&amp;"_"&amp;IF('Probes and Primers'!$A172="Primers",LEFT('Probes and Primers'!$G172,3),LEFT('Probes and Primers'!$G172,1)),"-","")," ",""),"(",""),")",""))</f>
        <v>__</v>
      </c>
      <c r="B173" s="261">
        <f t="shared" si="4"/>
        <v>0</v>
      </c>
      <c r="C173" s="263" t="str">
        <f>SUBSTITUTE(SUBSTITUTE(SUBSTITUTE(SUBSTITUTE(SUBSTITUTE(SUBSTITUTE(SUBSTITUTE(SUBSTITUTE(SUBSTITUTE(SUBSTITUTE(SUBSTITUTE(SUBSTITUTE(SUBSTITUTE(SUBSTITUTE(SUBSTITUTE(SUBSTITUTE(SUBSTITUTE(SUBSTITUTE(SUBSTITUTE(SUBSTITUTE(SUBSTITUTE(SUBSTITUTE(SUBSTITUTE(LOWER('Probes and Primers'!E172),
$W$3,"#"),
$W$4,"#"),
$W$5,"#"),
$W$6,"#"),
$W$7,"#"),
$W$8,"#"),
$W$9,"#"),
$W$10,"#"),
$W$11,"#"),
$W$12,"#"),
$W$13,"#"),
$W$14,"#"),
$W$15,"#"),
$W$16,"#"),
$W$17,"#"),
$W$18,"#"),
$W$19,"#"),
$W$20,"#"),
$W$21,"#"),
$W$22,"#"),
$W$23,"#"),
$W$24,""),
$W$25,"")</f>
        <v/>
      </c>
      <c r="D173" s="262" t="str">
        <f>_xlfn.CONCAT("Scorpion_",SUBSTITUTE(SUBSTITUTE(SUBSTITUTE(SUBSTITUTE('Scorpions Primers'!$C172&amp;"_"&amp;'Scorpions Primers'!$E172,"-","")," ",""),"(",""),")",""))</f>
        <v>Scorpion__</v>
      </c>
      <c r="E173" s="261">
        <f t="shared" si="5"/>
        <v>2</v>
      </c>
      <c r="F173" s="263" t="str">
        <f>_xlfn.LET(_xlpm.seq, LOWER(_xlfn.CONCAT('Scorpions Primers'!D172,'Scorpions Primers'!G172)),
SUBSTITUTE(SUBSTITUTE(SUBSTITUTE(SUBSTITUTE(SUBSTITUTE(SUBSTITUTE(SUBSTITUTE(SUBSTITUTE(SUBSTITUTE(SUBSTITUTE(SUBSTITUTE(SUBSTITUTE(SUBSTITUTE(SUBSTITUTE(SUBSTITUTE(SUBSTITUTE(SUBSTITUTE(_xlpm.seq,
$X$3,"#"),
$X$4,"#"),
$X$5,"#"),
$X$6,"#"),
$X$7,"#"),
$X$8,"#"),
$X$9,"#"),
$X$10,"#"),
$X$11,"#"),
$X$12,"#"),
$X$13,"#"),
$X$14,"#"),
$X$15,"#"),
$X$16,"#"),
$X$17,"#"),
$X$18,""),
$X$19,))</f>
        <v/>
      </c>
    </row>
    <row r="174" spans="1:6">
      <c r="A174" s="262" t="str">
        <f>_xlfn.TEXTJOIN("__",TRUE,IFERROR(LEFT('Probes and Primers'!$A173,SEARCH(" Probes",'Probes and Primers'!$A173)-1),'Probes and Primers'!$A173),SUBSTITUTE(SUBSTITUTE(SUBSTITUTE(SUBSTITUTE('Probes and Primers'!$D173&amp;"_"&amp;'Probes and Primers'!$F173&amp;"_"&amp;IF('Probes and Primers'!$A173="Primers",LEFT('Probes and Primers'!$G173,3),LEFT('Probes and Primers'!$G173,1)),"-","")," ",""),"(",""),")",""))</f>
        <v>__</v>
      </c>
      <c r="B174" s="261">
        <f t="shared" si="4"/>
        <v>0</v>
      </c>
      <c r="C174" s="263" t="str">
        <f>SUBSTITUTE(SUBSTITUTE(SUBSTITUTE(SUBSTITUTE(SUBSTITUTE(SUBSTITUTE(SUBSTITUTE(SUBSTITUTE(SUBSTITUTE(SUBSTITUTE(SUBSTITUTE(SUBSTITUTE(SUBSTITUTE(SUBSTITUTE(SUBSTITUTE(SUBSTITUTE(SUBSTITUTE(SUBSTITUTE(SUBSTITUTE(SUBSTITUTE(SUBSTITUTE(SUBSTITUTE(SUBSTITUTE(LOWER('Probes and Primers'!E173),
$W$3,"#"),
$W$4,"#"),
$W$5,"#"),
$W$6,"#"),
$W$7,"#"),
$W$8,"#"),
$W$9,"#"),
$W$10,"#"),
$W$11,"#"),
$W$12,"#"),
$W$13,"#"),
$W$14,"#"),
$W$15,"#"),
$W$16,"#"),
$W$17,"#"),
$W$18,"#"),
$W$19,"#"),
$W$20,"#"),
$W$21,"#"),
$W$22,"#"),
$W$23,"#"),
$W$24,""),
$W$25,"")</f>
        <v/>
      </c>
      <c r="D174" s="262" t="str">
        <f>_xlfn.CONCAT("Scorpion_",SUBSTITUTE(SUBSTITUTE(SUBSTITUTE(SUBSTITUTE('Scorpions Primers'!$C173&amp;"_"&amp;'Scorpions Primers'!$E173,"-","")," ",""),"(",""),")",""))</f>
        <v>Scorpion__</v>
      </c>
      <c r="E174" s="261">
        <f t="shared" si="5"/>
        <v>2</v>
      </c>
      <c r="F174" s="263" t="str">
        <f>_xlfn.LET(_xlpm.seq, LOWER(_xlfn.CONCAT('Scorpions Primers'!D173,'Scorpions Primers'!G173)),
SUBSTITUTE(SUBSTITUTE(SUBSTITUTE(SUBSTITUTE(SUBSTITUTE(SUBSTITUTE(SUBSTITUTE(SUBSTITUTE(SUBSTITUTE(SUBSTITUTE(SUBSTITUTE(SUBSTITUTE(SUBSTITUTE(SUBSTITUTE(SUBSTITUTE(SUBSTITUTE(SUBSTITUTE(_xlpm.seq,
$X$3,"#"),
$X$4,"#"),
$X$5,"#"),
$X$6,"#"),
$X$7,"#"),
$X$8,"#"),
$X$9,"#"),
$X$10,"#"),
$X$11,"#"),
$X$12,"#"),
$X$13,"#"),
$X$14,"#"),
$X$15,"#"),
$X$16,"#"),
$X$17,"#"),
$X$18,""),
$X$19,))</f>
        <v/>
      </c>
    </row>
    <row r="175" spans="1:6">
      <c r="A175" s="262" t="str">
        <f>_xlfn.TEXTJOIN("__",TRUE,IFERROR(LEFT('Probes and Primers'!$A174,SEARCH(" Probes",'Probes and Primers'!$A174)-1),'Probes and Primers'!$A174),SUBSTITUTE(SUBSTITUTE(SUBSTITUTE(SUBSTITUTE('Probes and Primers'!$D174&amp;"_"&amp;'Probes and Primers'!$F174&amp;"_"&amp;IF('Probes and Primers'!$A174="Primers",LEFT('Probes and Primers'!$G174,3),LEFT('Probes and Primers'!$G174,1)),"-","")," ",""),"(",""),")",""))</f>
        <v>__</v>
      </c>
      <c r="B175" s="261">
        <f t="shared" si="4"/>
        <v>0</v>
      </c>
      <c r="C175" s="263" t="str">
        <f>SUBSTITUTE(SUBSTITUTE(SUBSTITUTE(SUBSTITUTE(SUBSTITUTE(SUBSTITUTE(SUBSTITUTE(SUBSTITUTE(SUBSTITUTE(SUBSTITUTE(SUBSTITUTE(SUBSTITUTE(SUBSTITUTE(SUBSTITUTE(SUBSTITUTE(SUBSTITUTE(SUBSTITUTE(SUBSTITUTE(SUBSTITUTE(SUBSTITUTE(SUBSTITUTE(SUBSTITUTE(SUBSTITUTE(LOWER('Probes and Primers'!E174),
$W$3,"#"),
$W$4,"#"),
$W$5,"#"),
$W$6,"#"),
$W$7,"#"),
$W$8,"#"),
$W$9,"#"),
$W$10,"#"),
$W$11,"#"),
$W$12,"#"),
$W$13,"#"),
$W$14,"#"),
$W$15,"#"),
$W$16,"#"),
$W$17,"#"),
$W$18,"#"),
$W$19,"#"),
$W$20,"#"),
$W$21,"#"),
$W$22,"#"),
$W$23,"#"),
$W$24,""),
$W$25,"")</f>
        <v/>
      </c>
      <c r="D175" s="262" t="str">
        <f>_xlfn.CONCAT("Scorpion_",SUBSTITUTE(SUBSTITUTE(SUBSTITUTE(SUBSTITUTE('Scorpions Primers'!$C174&amp;"_"&amp;'Scorpions Primers'!$E174,"-","")," ",""),"(",""),")",""))</f>
        <v>Scorpion__</v>
      </c>
      <c r="E175" s="261">
        <f t="shared" si="5"/>
        <v>2</v>
      </c>
      <c r="F175" s="263" t="str">
        <f>_xlfn.LET(_xlpm.seq, LOWER(_xlfn.CONCAT('Scorpions Primers'!D174,'Scorpions Primers'!G174)),
SUBSTITUTE(SUBSTITUTE(SUBSTITUTE(SUBSTITUTE(SUBSTITUTE(SUBSTITUTE(SUBSTITUTE(SUBSTITUTE(SUBSTITUTE(SUBSTITUTE(SUBSTITUTE(SUBSTITUTE(SUBSTITUTE(SUBSTITUTE(SUBSTITUTE(SUBSTITUTE(SUBSTITUTE(_xlpm.seq,
$X$3,"#"),
$X$4,"#"),
$X$5,"#"),
$X$6,"#"),
$X$7,"#"),
$X$8,"#"),
$X$9,"#"),
$X$10,"#"),
$X$11,"#"),
$X$12,"#"),
$X$13,"#"),
$X$14,"#"),
$X$15,"#"),
$X$16,"#"),
$X$17,"#"),
$X$18,""),
$X$19,))</f>
        <v/>
      </c>
    </row>
    <row r="176" spans="1:6">
      <c r="A176" s="262" t="str">
        <f>_xlfn.TEXTJOIN("__",TRUE,IFERROR(LEFT('Probes and Primers'!$A175,SEARCH(" Probes",'Probes and Primers'!$A175)-1),'Probes and Primers'!$A175),SUBSTITUTE(SUBSTITUTE(SUBSTITUTE(SUBSTITUTE('Probes and Primers'!$D175&amp;"_"&amp;'Probes and Primers'!$F175&amp;"_"&amp;IF('Probes and Primers'!$A175="Primers",LEFT('Probes and Primers'!$G175,3),LEFT('Probes and Primers'!$G175,1)),"-","")," ",""),"(",""),")",""))</f>
        <v>__</v>
      </c>
      <c r="B176" s="261">
        <f t="shared" si="4"/>
        <v>0</v>
      </c>
      <c r="C176" s="263" t="str">
        <f>SUBSTITUTE(SUBSTITUTE(SUBSTITUTE(SUBSTITUTE(SUBSTITUTE(SUBSTITUTE(SUBSTITUTE(SUBSTITUTE(SUBSTITUTE(SUBSTITUTE(SUBSTITUTE(SUBSTITUTE(SUBSTITUTE(SUBSTITUTE(SUBSTITUTE(SUBSTITUTE(SUBSTITUTE(SUBSTITUTE(SUBSTITUTE(SUBSTITUTE(SUBSTITUTE(SUBSTITUTE(SUBSTITUTE(LOWER('Probes and Primers'!E175),
$W$3,"#"),
$W$4,"#"),
$W$5,"#"),
$W$6,"#"),
$W$7,"#"),
$W$8,"#"),
$W$9,"#"),
$W$10,"#"),
$W$11,"#"),
$W$12,"#"),
$W$13,"#"),
$W$14,"#"),
$W$15,"#"),
$W$16,"#"),
$W$17,"#"),
$W$18,"#"),
$W$19,"#"),
$W$20,"#"),
$W$21,"#"),
$W$22,"#"),
$W$23,"#"),
$W$24,""),
$W$25,"")</f>
        <v/>
      </c>
      <c r="D176" s="262" t="str">
        <f>_xlfn.CONCAT("Scorpion_",SUBSTITUTE(SUBSTITUTE(SUBSTITUTE(SUBSTITUTE('Scorpions Primers'!$C175&amp;"_"&amp;'Scorpions Primers'!$E175,"-","")," ",""),"(",""),")",""))</f>
        <v>Scorpion__</v>
      </c>
      <c r="E176" s="261">
        <f t="shared" si="5"/>
        <v>2</v>
      </c>
      <c r="F176" s="263" t="str">
        <f>_xlfn.LET(_xlpm.seq, LOWER(_xlfn.CONCAT('Scorpions Primers'!D175,'Scorpions Primers'!G175)),
SUBSTITUTE(SUBSTITUTE(SUBSTITUTE(SUBSTITUTE(SUBSTITUTE(SUBSTITUTE(SUBSTITUTE(SUBSTITUTE(SUBSTITUTE(SUBSTITUTE(SUBSTITUTE(SUBSTITUTE(SUBSTITUTE(SUBSTITUTE(SUBSTITUTE(SUBSTITUTE(SUBSTITUTE(_xlpm.seq,
$X$3,"#"),
$X$4,"#"),
$X$5,"#"),
$X$6,"#"),
$X$7,"#"),
$X$8,"#"),
$X$9,"#"),
$X$10,"#"),
$X$11,"#"),
$X$12,"#"),
$X$13,"#"),
$X$14,"#"),
$X$15,"#"),
$X$16,"#"),
$X$17,"#"),
$X$18,""),
$X$19,))</f>
        <v/>
      </c>
    </row>
    <row r="177" spans="1:6">
      <c r="A177" s="262" t="str">
        <f>_xlfn.TEXTJOIN("__",TRUE,IFERROR(LEFT('Probes and Primers'!$A176,SEARCH(" Probes",'Probes and Primers'!$A176)-1),'Probes and Primers'!$A176),SUBSTITUTE(SUBSTITUTE(SUBSTITUTE(SUBSTITUTE('Probes and Primers'!$D176&amp;"_"&amp;'Probes and Primers'!$F176&amp;"_"&amp;IF('Probes and Primers'!$A176="Primers",LEFT('Probes and Primers'!$G176,3),LEFT('Probes and Primers'!$G176,1)),"-","")," ",""),"(",""),")",""))</f>
        <v>__</v>
      </c>
      <c r="B177" s="261">
        <f t="shared" si="4"/>
        <v>0</v>
      </c>
      <c r="C177" s="263" t="str">
        <f>SUBSTITUTE(SUBSTITUTE(SUBSTITUTE(SUBSTITUTE(SUBSTITUTE(SUBSTITUTE(SUBSTITUTE(SUBSTITUTE(SUBSTITUTE(SUBSTITUTE(SUBSTITUTE(SUBSTITUTE(SUBSTITUTE(SUBSTITUTE(SUBSTITUTE(SUBSTITUTE(SUBSTITUTE(SUBSTITUTE(SUBSTITUTE(SUBSTITUTE(SUBSTITUTE(SUBSTITUTE(SUBSTITUTE(LOWER('Probes and Primers'!E176),
$W$3,"#"),
$W$4,"#"),
$W$5,"#"),
$W$6,"#"),
$W$7,"#"),
$W$8,"#"),
$W$9,"#"),
$W$10,"#"),
$W$11,"#"),
$W$12,"#"),
$W$13,"#"),
$W$14,"#"),
$W$15,"#"),
$W$16,"#"),
$W$17,"#"),
$W$18,"#"),
$W$19,"#"),
$W$20,"#"),
$W$21,"#"),
$W$22,"#"),
$W$23,"#"),
$W$24,""),
$W$25,"")</f>
        <v/>
      </c>
      <c r="D177" s="262" t="str">
        <f>_xlfn.CONCAT("Scorpion_",SUBSTITUTE(SUBSTITUTE(SUBSTITUTE(SUBSTITUTE('Scorpions Primers'!$C176&amp;"_"&amp;'Scorpions Primers'!$E176,"-","")," ",""),"(",""),")",""))</f>
        <v>Scorpion__</v>
      </c>
      <c r="E177" s="261">
        <f t="shared" si="5"/>
        <v>2</v>
      </c>
      <c r="F177" s="263" t="str">
        <f>_xlfn.LET(_xlpm.seq, LOWER(_xlfn.CONCAT('Scorpions Primers'!D176,'Scorpions Primers'!G176)),
SUBSTITUTE(SUBSTITUTE(SUBSTITUTE(SUBSTITUTE(SUBSTITUTE(SUBSTITUTE(SUBSTITUTE(SUBSTITUTE(SUBSTITUTE(SUBSTITUTE(SUBSTITUTE(SUBSTITUTE(SUBSTITUTE(SUBSTITUTE(SUBSTITUTE(SUBSTITUTE(SUBSTITUTE(_xlpm.seq,
$X$3,"#"),
$X$4,"#"),
$X$5,"#"),
$X$6,"#"),
$X$7,"#"),
$X$8,"#"),
$X$9,"#"),
$X$10,"#"),
$X$11,"#"),
$X$12,"#"),
$X$13,"#"),
$X$14,"#"),
$X$15,"#"),
$X$16,"#"),
$X$17,"#"),
$X$18,""),
$X$19,))</f>
        <v/>
      </c>
    </row>
    <row r="178" spans="1:6">
      <c r="A178" s="262" t="str">
        <f>_xlfn.TEXTJOIN("__",TRUE,IFERROR(LEFT('Probes and Primers'!$A177,SEARCH(" Probes",'Probes and Primers'!$A177)-1),'Probes and Primers'!$A177),SUBSTITUTE(SUBSTITUTE(SUBSTITUTE(SUBSTITUTE('Probes and Primers'!$D177&amp;"_"&amp;'Probes and Primers'!$F177&amp;"_"&amp;IF('Probes and Primers'!$A177="Primers",LEFT('Probes and Primers'!$G177,3),LEFT('Probes and Primers'!$G177,1)),"-","")," ",""),"(",""),")",""))</f>
        <v>__</v>
      </c>
      <c r="B178" s="261">
        <f t="shared" si="4"/>
        <v>0</v>
      </c>
      <c r="C178" s="263" t="str">
        <f>SUBSTITUTE(SUBSTITUTE(SUBSTITUTE(SUBSTITUTE(SUBSTITUTE(SUBSTITUTE(SUBSTITUTE(SUBSTITUTE(SUBSTITUTE(SUBSTITUTE(SUBSTITUTE(SUBSTITUTE(SUBSTITUTE(SUBSTITUTE(SUBSTITUTE(SUBSTITUTE(SUBSTITUTE(SUBSTITUTE(SUBSTITUTE(SUBSTITUTE(SUBSTITUTE(SUBSTITUTE(SUBSTITUTE(LOWER('Probes and Primers'!E177),
$W$3,"#"),
$W$4,"#"),
$W$5,"#"),
$W$6,"#"),
$W$7,"#"),
$W$8,"#"),
$W$9,"#"),
$W$10,"#"),
$W$11,"#"),
$W$12,"#"),
$W$13,"#"),
$W$14,"#"),
$W$15,"#"),
$W$16,"#"),
$W$17,"#"),
$W$18,"#"),
$W$19,"#"),
$W$20,"#"),
$W$21,"#"),
$W$22,"#"),
$W$23,"#"),
$W$24,""),
$W$25,"")</f>
        <v/>
      </c>
      <c r="D178" s="262" t="str">
        <f>_xlfn.CONCAT("Scorpion_",SUBSTITUTE(SUBSTITUTE(SUBSTITUTE(SUBSTITUTE('Scorpions Primers'!$C177&amp;"_"&amp;'Scorpions Primers'!$E177,"-","")," ",""),"(",""),")",""))</f>
        <v>Scorpion__</v>
      </c>
      <c r="E178" s="261">
        <f t="shared" si="5"/>
        <v>2</v>
      </c>
      <c r="F178" s="263" t="str">
        <f>_xlfn.LET(_xlpm.seq, LOWER(_xlfn.CONCAT('Scorpions Primers'!D177,'Scorpions Primers'!G177)),
SUBSTITUTE(SUBSTITUTE(SUBSTITUTE(SUBSTITUTE(SUBSTITUTE(SUBSTITUTE(SUBSTITUTE(SUBSTITUTE(SUBSTITUTE(SUBSTITUTE(SUBSTITUTE(SUBSTITUTE(SUBSTITUTE(SUBSTITUTE(SUBSTITUTE(SUBSTITUTE(SUBSTITUTE(_xlpm.seq,
$X$3,"#"),
$X$4,"#"),
$X$5,"#"),
$X$6,"#"),
$X$7,"#"),
$X$8,"#"),
$X$9,"#"),
$X$10,"#"),
$X$11,"#"),
$X$12,"#"),
$X$13,"#"),
$X$14,"#"),
$X$15,"#"),
$X$16,"#"),
$X$17,"#"),
$X$18,""),
$X$19,))</f>
        <v/>
      </c>
    </row>
    <row r="179" spans="1:6">
      <c r="A179" s="262" t="str">
        <f>_xlfn.TEXTJOIN("__",TRUE,IFERROR(LEFT('Probes and Primers'!$A178,SEARCH(" Probes",'Probes and Primers'!$A178)-1),'Probes and Primers'!$A178),SUBSTITUTE(SUBSTITUTE(SUBSTITUTE(SUBSTITUTE('Probes and Primers'!$D178&amp;"_"&amp;'Probes and Primers'!$F178&amp;"_"&amp;IF('Probes and Primers'!$A178="Primers",LEFT('Probes and Primers'!$G178,3),LEFT('Probes and Primers'!$G178,1)),"-","")," ",""),"(",""),")",""))</f>
        <v>__</v>
      </c>
      <c r="B179" s="261">
        <f t="shared" si="4"/>
        <v>0</v>
      </c>
      <c r="C179" s="263" t="str">
        <f>SUBSTITUTE(SUBSTITUTE(SUBSTITUTE(SUBSTITUTE(SUBSTITUTE(SUBSTITUTE(SUBSTITUTE(SUBSTITUTE(SUBSTITUTE(SUBSTITUTE(SUBSTITUTE(SUBSTITUTE(SUBSTITUTE(SUBSTITUTE(SUBSTITUTE(SUBSTITUTE(SUBSTITUTE(SUBSTITUTE(SUBSTITUTE(SUBSTITUTE(SUBSTITUTE(SUBSTITUTE(SUBSTITUTE(LOWER('Probes and Primers'!E178),
$W$3,"#"),
$W$4,"#"),
$W$5,"#"),
$W$6,"#"),
$W$7,"#"),
$W$8,"#"),
$W$9,"#"),
$W$10,"#"),
$W$11,"#"),
$W$12,"#"),
$W$13,"#"),
$W$14,"#"),
$W$15,"#"),
$W$16,"#"),
$W$17,"#"),
$W$18,"#"),
$W$19,"#"),
$W$20,"#"),
$W$21,"#"),
$W$22,"#"),
$W$23,"#"),
$W$24,""),
$W$25,"")</f>
        <v/>
      </c>
      <c r="D179" s="262" t="str">
        <f>_xlfn.CONCAT("Scorpion_",SUBSTITUTE(SUBSTITUTE(SUBSTITUTE(SUBSTITUTE('Scorpions Primers'!$C178&amp;"_"&amp;'Scorpions Primers'!$E178,"-","")," ",""),"(",""),")",""))</f>
        <v>Scorpion__</v>
      </c>
      <c r="E179" s="261">
        <f t="shared" si="5"/>
        <v>2</v>
      </c>
      <c r="F179" s="263" t="str">
        <f>_xlfn.LET(_xlpm.seq, LOWER(_xlfn.CONCAT('Scorpions Primers'!D178,'Scorpions Primers'!G178)),
SUBSTITUTE(SUBSTITUTE(SUBSTITUTE(SUBSTITUTE(SUBSTITUTE(SUBSTITUTE(SUBSTITUTE(SUBSTITUTE(SUBSTITUTE(SUBSTITUTE(SUBSTITUTE(SUBSTITUTE(SUBSTITUTE(SUBSTITUTE(SUBSTITUTE(SUBSTITUTE(SUBSTITUTE(_xlpm.seq,
$X$3,"#"),
$X$4,"#"),
$X$5,"#"),
$X$6,"#"),
$X$7,"#"),
$X$8,"#"),
$X$9,"#"),
$X$10,"#"),
$X$11,"#"),
$X$12,"#"),
$X$13,"#"),
$X$14,"#"),
$X$15,"#"),
$X$16,"#"),
$X$17,"#"),
$X$18,""),
$X$19,))</f>
        <v/>
      </c>
    </row>
    <row r="180" spans="1:6">
      <c r="A180" s="262" t="str">
        <f>_xlfn.TEXTJOIN("__",TRUE,IFERROR(LEFT('Probes and Primers'!$A179,SEARCH(" Probes",'Probes and Primers'!$A179)-1),'Probes and Primers'!$A179),SUBSTITUTE(SUBSTITUTE(SUBSTITUTE(SUBSTITUTE('Probes and Primers'!$D179&amp;"_"&amp;'Probes and Primers'!$F179&amp;"_"&amp;IF('Probes and Primers'!$A179="Primers",LEFT('Probes and Primers'!$G179,3),LEFT('Probes and Primers'!$G179,1)),"-","")," ",""),"(",""),")",""))</f>
        <v>__</v>
      </c>
      <c r="B180" s="261">
        <f t="shared" si="4"/>
        <v>0</v>
      </c>
      <c r="C180" s="263" t="str">
        <f>SUBSTITUTE(SUBSTITUTE(SUBSTITUTE(SUBSTITUTE(SUBSTITUTE(SUBSTITUTE(SUBSTITUTE(SUBSTITUTE(SUBSTITUTE(SUBSTITUTE(SUBSTITUTE(SUBSTITUTE(SUBSTITUTE(SUBSTITUTE(SUBSTITUTE(SUBSTITUTE(SUBSTITUTE(SUBSTITUTE(SUBSTITUTE(SUBSTITUTE(SUBSTITUTE(SUBSTITUTE(SUBSTITUTE(LOWER('Probes and Primers'!E179),
$W$3,"#"),
$W$4,"#"),
$W$5,"#"),
$W$6,"#"),
$W$7,"#"),
$W$8,"#"),
$W$9,"#"),
$W$10,"#"),
$W$11,"#"),
$W$12,"#"),
$W$13,"#"),
$W$14,"#"),
$W$15,"#"),
$W$16,"#"),
$W$17,"#"),
$W$18,"#"),
$W$19,"#"),
$W$20,"#"),
$W$21,"#"),
$W$22,"#"),
$W$23,"#"),
$W$24,""),
$W$25,"")</f>
        <v/>
      </c>
      <c r="D180" s="262" t="str">
        <f>_xlfn.CONCAT("Scorpion_",SUBSTITUTE(SUBSTITUTE(SUBSTITUTE(SUBSTITUTE('Scorpions Primers'!$C179&amp;"_"&amp;'Scorpions Primers'!$E179,"-","")," ",""),"(",""),")",""))</f>
        <v>Scorpion__</v>
      </c>
      <c r="E180" s="261">
        <f t="shared" si="5"/>
        <v>2</v>
      </c>
      <c r="F180" s="263" t="str">
        <f>_xlfn.LET(_xlpm.seq, LOWER(_xlfn.CONCAT('Scorpions Primers'!D179,'Scorpions Primers'!G179)),
SUBSTITUTE(SUBSTITUTE(SUBSTITUTE(SUBSTITUTE(SUBSTITUTE(SUBSTITUTE(SUBSTITUTE(SUBSTITUTE(SUBSTITUTE(SUBSTITUTE(SUBSTITUTE(SUBSTITUTE(SUBSTITUTE(SUBSTITUTE(SUBSTITUTE(SUBSTITUTE(SUBSTITUTE(_xlpm.seq,
$X$3,"#"),
$X$4,"#"),
$X$5,"#"),
$X$6,"#"),
$X$7,"#"),
$X$8,"#"),
$X$9,"#"),
$X$10,"#"),
$X$11,"#"),
$X$12,"#"),
$X$13,"#"),
$X$14,"#"),
$X$15,"#"),
$X$16,"#"),
$X$17,"#"),
$X$18,""),
$X$19,))</f>
        <v/>
      </c>
    </row>
    <row r="181" spans="1:6">
      <c r="A181" s="262" t="str">
        <f>_xlfn.TEXTJOIN("__",TRUE,IFERROR(LEFT('Probes and Primers'!$A180,SEARCH(" Probes",'Probes and Primers'!$A180)-1),'Probes and Primers'!$A180),SUBSTITUTE(SUBSTITUTE(SUBSTITUTE(SUBSTITUTE('Probes and Primers'!$D180&amp;"_"&amp;'Probes and Primers'!$F180&amp;"_"&amp;IF('Probes and Primers'!$A180="Primers",LEFT('Probes and Primers'!$G180,3),LEFT('Probes and Primers'!$G180,1)),"-","")," ",""),"(",""),")",""))</f>
        <v>__</v>
      </c>
      <c r="B181" s="261">
        <f t="shared" si="4"/>
        <v>0</v>
      </c>
      <c r="C181" s="263" t="str">
        <f>SUBSTITUTE(SUBSTITUTE(SUBSTITUTE(SUBSTITUTE(SUBSTITUTE(SUBSTITUTE(SUBSTITUTE(SUBSTITUTE(SUBSTITUTE(SUBSTITUTE(SUBSTITUTE(SUBSTITUTE(SUBSTITUTE(SUBSTITUTE(SUBSTITUTE(SUBSTITUTE(SUBSTITUTE(SUBSTITUTE(SUBSTITUTE(SUBSTITUTE(SUBSTITUTE(SUBSTITUTE(SUBSTITUTE(LOWER('Probes and Primers'!E180),
$W$3,"#"),
$W$4,"#"),
$W$5,"#"),
$W$6,"#"),
$W$7,"#"),
$W$8,"#"),
$W$9,"#"),
$W$10,"#"),
$W$11,"#"),
$W$12,"#"),
$W$13,"#"),
$W$14,"#"),
$W$15,"#"),
$W$16,"#"),
$W$17,"#"),
$W$18,"#"),
$W$19,"#"),
$W$20,"#"),
$W$21,"#"),
$W$22,"#"),
$W$23,"#"),
$W$24,""),
$W$25,"")</f>
        <v/>
      </c>
      <c r="D181" s="262" t="str">
        <f>_xlfn.CONCAT("Scorpion_",SUBSTITUTE(SUBSTITUTE(SUBSTITUTE(SUBSTITUTE('Scorpions Primers'!$C180&amp;"_"&amp;'Scorpions Primers'!$E180,"-","")," ",""),"(",""),")",""))</f>
        <v>Scorpion__</v>
      </c>
      <c r="E181" s="261">
        <f t="shared" si="5"/>
        <v>2</v>
      </c>
      <c r="F181" s="263" t="str">
        <f>_xlfn.LET(_xlpm.seq, LOWER(_xlfn.CONCAT('Scorpions Primers'!D180,'Scorpions Primers'!G180)),
SUBSTITUTE(SUBSTITUTE(SUBSTITUTE(SUBSTITUTE(SUBSTITUTE(SUBSTITUTE(SUBSTITUTE(SUBSTITUTE(SUBSTITUTE(SUBSTITUTE(SUBSTITUTE(SUBSTITUTE(SUBSTITUTE(SUBSTITUTE(SUBSTITUTE(SUBSTITUTE(SUBSTITUTE(_xlpm.seq,
$X$3,"#"),
$X$4,"#"),
$X$5,"#"),
$X$6,"#"),
$X$7,"#"),
$X$8,"#"),
$X$9,"#"),
$X$10,"#"),
$X$11,"#"),
$X$12,"#"),
$X$13,"#"),
$X$14,"#"),
$X$15,"#"),
$X$16,"#"),
$X$17,"#"),
$X$18,""),
$X$19,))</f>
        <v/>
      </c>
    </row>
    <row r="182" spans="1:6">
      <c r="A182" s="262" t="str">
        <f>_xlfn.TEXTJOIN("__",TRUE,IFERROR(LEFT('Probes and Primers'!$A181,SEARCH(" Probes",'Probes and Primers'!$A181)-1),'Probes and Primers'!$A181),SUBSTITUTE(SUBSTITUTE(SUBSTITUTE(SUBSTITUTE('Probes and Primers'!$D181&amp;"_"&amp;'Probes and Primers'!$F181&amp;"_"&amp;IF('Probes and Primers'!$A181="Primers",LEFT('Probes and Primers'!$G181,3),LEFT('Probes and Primers'!$G181,1)),"-","")," ",""),"(",""),")",""))</f>
        <v>__</v>
      </c>
      <c r="B182" s="261">
        <f t="shared" si="4"/>
        <v>0</v>
      </c>
      <c r="C182" s="263" t="str">
        <f>SUBSTITUTE(SUBSTITUTE(SUBSTITUTE(SUBSTITUTE(SUBSTITUTE(SUBSTITUTE(SUBSTITUTE(SUBSTITUTE(SUBSTITUTE(SUBSTITUTE(SUBSTITUTE(SUBSTITUTE(SUBSTITUTE(SUBSTITUTE(SUBSTITUTE(SUBSTITUTE(SUBSTITUTE(SUBSTITUTE(SUBSTITUTE(SUBSTITUTE(SUBSTITUTE(SUBSTITUTE(SUBSTITUTE(LOWER('Probes and Primers'!E181),
$W$3,"#"),
$W$4,"#"),
$W$5,"#"),
$W$6,"#"),
$W$7,"#"),
$W$8,"#"),
$W$9,"#"),
$W$10,"#"),
$W$11,"#"),
$W$12,"#"),
$W$13,"#"),
$W$14,"#"),
$W$15,"#"),
$W$16,"#"),
$W$17,"#"),
$W$18,"#"),
$W$19,"#"),
$W$20,"#"),
$W$21,"#"),
$W$22,"#"),
$W$23,"#"),
$W$24,""),
$W$25,"")</f>
        <v/>
      </c>
      <c r="D182" s="262" t="str">
        <f>_xlfn.CONCAT("Scorpion_",SUBSTITUTE(SUBSTITUTE(SUBSTITUTE(SUBSTITUTE('Scorpions Primers'!$C181&amp;"_"&amp;'Scorpions Primers'!$E181,"-","")," ",""),"(",""),")",""))</f>
        <v>Scorpion__</v>
      </c>
      <c r="E182" s="261">
        <f t="shared" si="5"/>
        <v>2</v>
      </c>
      <c r="F182" s="263" t="str">
        <f>_xlfn.LET(_xlpm.seq, LOWER(_xlfn.CONCAT('Scorpions Primers'!D181,'Scorpions Primers'!G181)),
SUBSTITUTE(SUBSTITUTE(SUBSTITUTE(SUBSTITUTE(SUBSTITUTE(SUBSTITUTE(SUBSTITUTE(SUBSTITUTE(SUBSTITUTE(SUBSTITUTE(SUBSTITUTE(SUBSTITUTE(SUBSTITUTE(SUBSTITUTE(SUBSTITUTE(SUBSTITUTE(SUBSTITUTE(_xlpm.seq,
$X$3,"#"),
$X$4,"#"),
$X$5,"#"),
$X$6,"#"),
$X$7,"#"),
$X$8,"#"),
$X$9,"#"),
$X$10,"#"),
$X$11,"#"),
$X$12,"#"),
$X$13,"#"),
$X$14,"#"),
$X$15,"#"),
$X$16,"#"),
$X$17,"#"),
$X$18,""),
$X$19,))</f>
        <v/>
      </c>
    </row>
    <row r="183" spans="1:6">
      <c r="A183" s="262" t="str">
        <f>_xlfn.TEXTJOIN("__",TRUE,IFERROR(LEFT('Probes and Primers'!$A182,SEARCH(" Probes",'Probes and Primers'!$A182)-1),'Probes and Primers'!$A182),SUBSTITUTE(SUBSTITUTE(SUBSTITUTE(SUBSTITUTE('Probes and Primers'!$D182&amp;"_"&amp;'Probes and Primers'!$F182&amp;"_"&amp;IF('Probes and Primers'!$A182="Primers",LEFT('Probes and Primers'!$G182,3),LEFT('Probes and Primers'!$G182,1)),"-","")," ",""),"(",""),")",""))</f>
        <v>__</v>
      </c>
      <c r="B183" s="261">
        <f t="shared" si="4"/>
        <v>0</v>
      </c>
      <c r="C183" s="263" t="str">
        <f>SUBSTITUTE(SUBSTITUTE(SUBSTITUTE(SUBSTITUTE(SUBSTITUTE(SUBSTITUTE(SUBSTITUTE(SUBSTITUTE(SUBSTITUTE(SUBSTITUTE(SUBSTITUTE(SUBSTITUTE(SUBSTITUTE(SUBSTITUTE(SUBSTITUTE(SUBSTITUTE(SUBSTITUTE(SUBSTITUTE(SUBSTITUTE(SUBSTITUTE(SUBSTITUTE(SUBSTITUTE(SUBSTITUTE(LOWER('Probes and Primers'!E182),
$W$3,"#"),
$W$4,"#"),
$W$5,"#"),
$W$6,"#"),
$W$7,"#"),
$W$8,"#"),
$W$9,"#"),
$W$10,"#"),
$W$11,"#"),
$W$12,"#"),
$W$13,"#"),
$W$14,"#"),
$W$15,"#"),
$W$16,"#"),
$W$17,"#"),
$W$18,"#"),
$W$19,"#"),
$W$20,"#"),
$W$21,"#"),
$W$22,"#"),
$W$23,"#"),
$W$24,""),
$W$25,"")</f>
        <v/>
      </c>
      <c r="D183" s="262" t="str">
        <f>_xlfn.CONCAT("Scorpion_",SUBSTITUTE(SUBSTITUTE(SUBSTITUTE(SUBSTITUTE('Scorpions Primers'!$C182&amp;"_"&amp;'Scorpions Primers'!$E182,"-","")," ",""),"(",""),")",""))</f>
        <v>Scorpion__</v>
      </c>
      <c r="E183" s="261">
        <f t="shared" si="5"/>
        <v>2</v>
      </c>
      <c r="F183" s="263" t="str">
        <f>_xlfn.LET(_xlpm.seq, LOWER(_xlfn.CONCAT('Scorpions Primers'!D182,'Scorpions Primers'!G182)),
SUBSTITUTE(SUBSTITUTE(SUBSTITUTE(SUBSTITUTE(SUBSTITUTE(SUBSTITUTE(SUBSTITUTE(SUBSTITUTE(SUBSTITUTE(SUBSTITUTE(SUBSTITUTE(SUBSTITUTE(SUBSTITUTE(SUBSTITUTE(SUBSTITUTE(SUBSTITUTE(SUBSTITUTE(_xlpm.seq,
$X$3,"#"),
$X$4,"#"),
$X$5,"#"),
$X$6,"#"),
$X$7,"#"),
$X$8,"#"),
$X$9,"#"),
$X$10,"#"),
$X$11,"#"),
$X$12,"#"),
$X$13,"#"),
$X$14,"#"),
$X$15,"#"),
$X$16,"#"),
$X$17,"#"),
$X$18,""),
$X$19,))</f>
        <v/>
      </c>
    </row>
    <row r="184" spans="1:6">
      <c r="A184" s="262" t="str">
        <f>_xlfn.TEXTJOIN("__",TRUE,IFERROR(LEFT('Probes and Primers'!$A183,SEARCH(" Probes",'Probes and Primers'!$A183)-1),'Probes and Primers'!$A183),SUBSTITUTE(SUBSTITUTE(SUBSTITUTE(SUBSTITUTE('Probes and Primers'!$D183&amp;"_"&amp;'Probes and Primers'!$F183&amp;"_"&amp;IF('Probes and Primers'!$A183="Primers",LEFT('Probes and Primers'!$G183,3),LEFT('Probes and Primers'!$G183,1)),"-","")," ",""),"(",""),")",""))</f>
        <v>__</v>
      </c>
      <c r="B184" s="261">
        <f t="shared" si="4"/>
        <v>0</v>
      </c>
      <c r="C184" s="263" t="str">
        <f>SUBSTITUTE(SUBSTITUTE(SUBSTITUTE(SUBSTITUTE(SUBSTITUTE(SUBSTITUTE(SUBSTITUTE(SUBSTITUTE(SUBSTITUTE(SUBSTITUTE(SUBSTITUTE(SUBSTITUTE(SUBSTITUTE(SUBSTITUTE(SUBSTITUTE(SUBSTITUTE(SUBSTITUTE(SUBSTITUTE(SUBSTITUTE(SUBSTITUTE(SUBSTITUTE(SUBSTITUTE(SUBSTITUTE(LOWER('Probes and Primers'!E183),
$W$3,"#"),
$W$4,"#"),
$W$5,"#"),
$W$6,"#"),
$W$7,"#"),
$W$8,"#"),
$W$9,"#"),
$W$10,"#"),
$W$11,"#"),
$W$12,"#"),
$W$13,"#"),
$W$14,"#"),
$W$15,"#"),
$W$16,"#"),
$W$17,"#"),
$W$18,"#"),
$W$19,"#"),
$W$20,"#"),
$W$21,"#"),
$W$22,"#"),
$W$23,"#"),
$W$24,""),
$W$25,"")</f>
        <v/>
      </c>
      <c r="D184" s="262" t="str">
        <f>_xlfn.CONCAT("Scorpion_",SUBSTITUTE(SUBSTITUTE(SUBSTITUTE(SUBSTITUTE('Scorpions Primers'!$C183&amp;"_"&amp;'Scorpions Primers'!$E183,"-","")," ",""),"(",""),")",""))</f>
        <v>Scorpion__</v>
      </c>
      <c r="E184" s="261">
        <f t="shared" si="5"/>
        <v>2</v>
      </c>
      <c r="F184" s="263" t="str">
        <f>_xlfn.LET(_xlpm.seq, LOWER(_xlfn.CONCAT('Scorpions Primers'!D183,'Scorpions Primers'!G183)),
SUBSTITUTE(SUBSTITUTE(SUBSTITUTE(SUBSTITUTE(SUBSTITUTE(SUBSTITUTE(SUBSTITUTE(SUBSTITUTE(SUBSTITUTE(SUBSTITUTE(SUBSTITUTE(SUBSTITUTE(SUBSTITUTE(SUBSTITUTE(SUBSTITUTE(SUBSTITUTE(SUBSTITUTE(_xlpm.seq,
$X$3,"#"),
$X$4,"#"),
$X$5,"#"),
$X$6,"#"),
$X$7,"#"),
$X$8,"#"),
$X$9,"#"),
$X$10,"#"),
$X$11,"#"),
$X$12,"#"),
$X$13,"#"),
$X$14,"#"),
$X$15,"#"),
$X$16,"#"),
$X$17,"#"),
$X$18,""),
$X$19,))</f>
        <v/>
      </c>
    </row>
    <row r="185" spans="1:6">
      <c r="A185" s="262" t="str">
        <f>_xlfn.TEXTJOIN("__",TRUE,IFERROR(LEFT('Probes and Primers'!$A184,SEARCH(" Probes",'Probes and Primers'!$A184)-1),'Probes and Primers'!$A184),SUBSTITUTE(SUBSTITUTE(SUBSTITUTE(SUBSTITUTE('Probes and Primers'!$D184&amp;"_"&amp;'Probes and Primers'!$F184&amp;"_"&amp;IF('Probes and Primers'!$A184="Primers",LEFT('Probes and Primers'!$G184,3),LEFT('Probes and Primers'!$G184,1)),"-","")," ",""),"(",""),")",""))</f>
        <v>__</v>
      </c>
      <c r="B185" s="261">
        <f t="shared" si="4"/>
        <v>0</v>
      </c>
      <c r="C185" s="263" t="str">
        <f>SUBSTITUTE(SUBSTITUTE(SUBSTITUTE(SUBSTITUTE(SUBSTITUTE(SUBSTITUTE(SUBSTITUTE(SUBSTITUTE(SUBSTITUTE(SUBSTITUTE(SUBSTITUTE(SUBSTITUTE(SUBSTITUTE(SUBSTITUTE(SUBSTITUTE(SUBSTITUTE(SUBSTITUTE(SUBSTITUTE(SUBSTITUTE(SUBSTITUTE(SUBSTITUTE(SUBSTITUTE(SUBSTITUTE(LOWER('Probes and Primers'!E184),
$W$3,"#"),
$W$4,"#"),
$W$5,"#"),
$W$6,"#"),
$W$7,"#"),
$W$8,"#"),
$W$9,"#"),
$W$10,"#"),
$W$11,"#"),
$W$12,"#"),
$W$13,"#"),
$W$14,"#"),
$W$15,"#"),
$W$16,"#"),
$W$17,"#"),
$W$18,"#"),
$W$19,"#"),
$W$20,"#"),
$W$21,"#"),
$W$22,"#"),
$W$23,"#"),
$W$24,""),
$W$25,"")</f>
        <v/>
      </c>
      <c r="D185" s="262" t="str">
        <f>_xlfn.CONCAT("Scorpion_",SUBSTITUTE(SUBSTITUTE(SUBSTITUTE(SUBSTITUTE('Scorpions Primers'!$C184&amp;"_"&amp;'Scorpions Primers'!$E184,"-","")," ",""),"(",""),")",""))</f>
        <v>Scorpion__</v>
      </c>
      <c r="E185" s="261">
        <f t="shared" si="5"/>
        <v>2</v>
      </c>
      <c r="F185" s="263" t="str">
        <f>_xlfn.LET(_xlpm.seq, LOWER(_xlfn.CONCAT('Scorpions Primers'!D184,'Scorpions Primers'!G184)),
SUBSTITUTE(SUBSTITUTE(SUBSTITUTE(SUBSTITUTE(SUBSTITUTE(SUBSTITUTE(SUBSTITUTE(SUBSTITUTE(SUBSTITUTE(SUBSTITUTE(SUBSTITUTE(SUBSTITUTE(SUBSTITUTE(SUBSTITUTE(SUBSTITUTE(SUBSTITUTE(SUBSTITUTE(_xlpm.seq,
$X$3,"#"),
$X$4,"#"),
$X$5,"#"),
$X$6,"#"),
$X$7,"#"),
$X$8,"#"),
$X$9,"#"),
$X$10,"#"),
$X$11,"#"),
$X$12,"#"),
$X$13,"#"),
$X$14,"#"),
$X$15,"#"),
$X$16,"#"),
$X$17,"#"),
$X$18,""),
$X$19,))</f>
        <v/>
      </c>
    </row>
    <row r="186" spans="1:6">
      <c r="A186" s="262" t="str">
        <f>_xlfn.TEXTJOIN("__",TRUE,IFERROR(LEFT('Probes and Primers'!$A185,SEARCH(" Probes",'Probes and Primers'!$A185)-1),'Probes and Primers'!$A185),SUBSTITUTE(SUBSTITUTE(SUBSTITUTE(SUBSTITUTE('Probes and Primers'!$D185&amp;"_"&amp;'Probes and Primers'!$F185&amp;"_"&amp;IF('Probes and Primers'!$A185="Primers",LEFT('Probes and Primers'!$G185,3),LEFT('Probes and Primers'!$G185,1)),"-","")," ",""),"(",""),")",""))</f>
        <v>__</v>
      </c>
      <c r="B186" s="261">
        <f t="shared" si="4"/>
        <v>0</v>
      </c>
      <c r="C186" s="263" t="str">
        <f>SUBSTITUTE(SUBSTITUTE(SUBSTITUTE(SUBSTITUTE(SUBSTITUTE(SUBSTITUTE(SUBSTITUTE(SUBSTITUTE(SUBSTITUTE(SUBSTITUTE(SUBSTITUTE(SUBSTITUTE(SUBSTITUTE(SUBSTITUTE(SUBSTITUTE(SUBSTITUTE(SUBSTITUTE(SUBSTITUTE(SUBSTITUTE(SUBSTITUTE(SUBSTITUTE(SUBSTITUTE(SUBSTITUTE(LOWER('Probes and Primers'!E185),
$W$3,"#"),
$W$4,"#"),
$W$5,"#"),
$W$6,"#"),
$W$7,"#"),
$W$8,"#"),
$W$9,"#"),
$W$10,"#"),
$W$11,"#"),
$W$12,"#"),
$W$13,"#"),
$W$14,"#"),
$W$15,"#"),
$W$16,"#"),
$W$17,"#"),
$W$18,"#"),
$W$19,"#"),
$W$20,"#"),
$W$21,"#"),
$W$22,"#"),
$W$23,"#"),
$W$24,""),
$W$25,"")</f>
        <v/>
      </c>
      <c r="D186" s="262" t="str">
        <f>_xlfn.CONCAT("Scorpion_",SUBSTITUTE(SUBSTITUTE(SUBSTITUTE(SUBSTITUTE('Scorpions Primers'!$C185&amp;"_"&amp;'Scorpions Primers'!$E185,"-","")," ",""),"(",""),")",""))</f>
        <v>Scorpion__</v>
      </c>
      <c r="E186" s="261">
        <f t="shared" si="5"/>
        <v>2</v>
      </c>
      <c r="F186" s="263" t="str">
        <f>_xlfn.LET(_xlpm.seq, LOWER(_xlfn.CONCAT('Scorpions Primers'!D185,'Scorpions Primers'!G185)),
SUBSTITUTE(SUBSTITUTE(SUBSTITUTE(SUBSTITUTE(SUBSTITUTE(SUBSTITUTE(SUBSTITUTE(SUBSTITUTE(SUBSTITUTE(SUBSTITUTE(SUBSTITUTE(SUBSTITUTE(SUBSTITUTE(SUBSTITUTE(SUBSTITUTE(SUBSTITUTE(SUBSTITUTE(_xlpm.seq,
$X$3,"#"),
$X$4,"#"),
$X$5,"#"),
$X$6,"#"),
$X$7,"#"),
$X$8,"#"),
$X$9,"#"),
$X$10,"#"),
$X$11,"#"),
$X$12,"#"),
$X$13,"#"),
$X$14,"#"),
$X$15,"#"),
$X$16,"#"),
$X$17,"#"),
$X$18,""),
$X$19,))</f>
        <v/>
      </c>
    </row>
    <row r="187" spans="1:6">
      <c r="A187" s="262" t="str">
        <f>_xlfn.TEXTJOIN("__",TRUE,IFERROR(LEFT('Probes and Primers'!$A186,SEARCH(" Probes",'Probes and Primers'!$A186)-1),'Probes and Primers'!$A186),SUBSTITUTE(SUBSTITUTE(SUBSTITUTE(SUBSTITUTE('Probes and Primers'!$D186&amp;"_"&amp;'Probes and Primers'!$F186&amp;"_"&amp;IF('Probes and Primers'!$A186="Primers",LEFT('Probes and Primers'!$G186,3),LEFT('Probes and Primers'!$G186,1)),"-","")," ",""),"(",""),")",""))</f>
        <v>__</v>
      </c>
      <c r="B187" s="261">
        <f t="shared" si="4"/>
        <v>0</v>
      </c>
      <c r="C187" s="263" t="str">
        <f>SUBSTITUTE(SUBSTITUTE(SUBSTITUTE(SUBSTITUTE(SUBSTITUTE(SUBSTITUTE(SUBSTITUTE(SUBSTITUTE(SUBSTITUTE(SUBSTITUTE(SUBSTITUTE(SUBSTITUTE(SUBSTITUTE(SUBSTITUTE(SUBSTITUTE(SUBSTITUTE(SUBSTITUTE(SUBSTITUTE(SUBSTITUTE(SUBSTITUTE(SUBSTITUTE(SUBSTITUTE(SUBSTITUTE(LOWER('Probes and Primers'!E186),
$W$3,"#"),
$W$4,"#"),
$W$5,"#"),
$W$6,"#"),
$W$7,"#"),
$W$8,"#"),
$W$9,"#"),
$W$10,"#"),
$W$11,"#"),
$W$12,"#"),
$W$13,"#"),
$W$14,"#"),
$W$15,"#"),
$W$16,"#"),
$W$17,"#"),
$W$18,"#"),
$W$19,"#"),
$W$20,"#"),
$W$21,"#"),
$W$22,"#"),
$W$23,"#"),
$W$24,""),
$W$25,"")</f>
        <v/>
      </c>
      <c r="D187" s="262" t="str">
        <f>_xlfn.CONCAT("Scorpion_",SUBSTITUTE(SUBSTITUTE(SUBSTITUTE(SUBSTITUTE('Scorpions Primers'!$C186&amp;"_"&amp;'Scorpions Primers'!$E186,"-","")," ",""),"(",""),")",""))</f>
        <v>Scorpion__</v>
      </c>
      <c r="E187" s="261">
        <f t="shared" si="5"/>
        <v>2</v>
      </c>
      <c r="F187" s="263" t="str">
        <f>_xlfn.LET(_xlpm.seq, LOWER(_xlfn.CONCAT('Scorpions Primers'!D186,'Scorpions Primers'!G186)),
SUBSTITUTE(SUBSTITUTE(SUBSTITUTE(SUBSTITUTE(SUBSTITUTE(SUBSTITUTE(SUBSTITUTE(SUBSTITUTE(SUBSTITUTE(SUBSTITUTE(SUBSTITUTE(SUBSTITUTE(SUBSTITUTE(SUBSTITUTE(SUBSTITUTE(SUBSTITUTE(SUBSTITUTE(_xlpm.seq,
$X$3,"#"),
$X$4,"#"),
$X$5,"#"),
$X$6,"#"),
$X$7,"#"),
$X$8,"#"),
$X$9,"#"),
$X$10,"#"),
$X$11,"#"),
$X$12,"#"),
$X$13,"#"),
$X$14,"#"),
$X$15,"#"),
$X$16,"#"),
$X$17,"#"),
$X$18,""),
$X$19,))</f>
        <v/>
      </c>
    </row>
    <row r="188" spans="1:6">
      <c r="A188" s="262" t="str">
        <f>_xlfn.TEXTJOIN("__",TRUE,IFERROR(LEFT('Probes and Primers'!$A187,SEARCH(" Probes",'Probes and Primers'!$A187)-1),'Probes and Primers'!$A187),SUBSTITUTE(SUBSTITUTE(SUBSTITUTE(SUBSTITUTE('Probes and Primers'!$D187&amp;"_"&amp;'Probes and Primers'!$F187&amp;"_"&amp;IF('Probes and Primers'!$A187="Primers",LEFT('Probes and Primers'!$G187,3),LEFT('Probes and Primers'!$G187,1)),"-","")," ",""),"(",""),")",""))</f>
        <v>__</v>
      </c>
      <c r="B188" s="261">
        <f t="shared" si="4"/>
        <v>0</v>
      </c>
      <c r="C188" s="263" t="str">
        <f>SUBSTITUTE(SUBSTITUTE(SUBSTITUTE(SUBSTITUTE(SUBSTITUTE(SUBSTITUTE(SUBSTITUTE(SUBSTITUTE(SUBSTITUTE(SUBSTITUTE(SUBSTITUTE(SUBSTITUTE(SUBSTITUTE(SUBSTITUTE(SUBSTITUTE(SUBSTITUTE(SUBSTITUTE(SUBSTITUTE(SUBSTITUTE(SUBSTITUTE(SUBSTITUTE(SUBSTITUTE(SUBSTITUTE(LOWER('Probes and Primers'!E187),
$W$3,"#"),
$W$4,"#"),
$W$5,"#"),
$W$6,"#"),
$W$7,"#"),
$W$8,"#"),
$W$9,"#"),
$W$10,"#"),
$W$11,"#"),
$W$12,"#"),
$W$13,"#"),
$W$14,"#"),
$W$15,"#"),
$W$16,"#"),
$W$17,"#"),
$W$18,"#"),
$W$19,"#"),
$W$20,"#"),
$W$21,"#"),
$W$22,"#"),
$W$23,"#"),
$W$24,""),
$W$25,"")</f>
        <v/>
      </c>
      <c r="D188" s="262" t="str">
        <f>_xlfn.CONCAT("Scorpion_",SUBSTITUTE(SUBSTITUTE(SUBSTITUTE(SUBSTITUTE('Scorpions Primers'!$C187&amp;"_"&amp;'Scorpions Primers'!$E187,"-","")," ",""),"(",""),")",""))</f>
        <v>Scorpion__</v>
      </c>
      <c r="E188" s="261">
        <f t="shared" si="5"/>
        <v>2</v>
      </c>
      <c r="F188" s="263" t="str">
        <f>_xlfn.LET(_xlpm.seq, LOWER(_xlfn.CONCAT('Scorpions Primers'!D187,'Scorpions Primers'!G187)),
SUBSTITUTE(SUBSTITUTE(SUBSTITUTE(SUBSTITUTE(SUBSTITUTE(SUBSTITUTE(SUBSTITUTE(SUBSTITUTE(SUBSTITUTE(SUBSTITUTE(SUBSTITUTE(SUBSTITUTE(SUBSTITUTE(SUBSTITUTE(SUBSTITUTE(SUBSTITUTE(SUBSTITUTE(_xlpm.seq,
$X$3,"#"),
$X$4,"#"),
$X$5,"#"),
$X$6,"#"),
$X$7,"#"),
$X$8,"#"),
$X$9,"#"),
$X$10,"#"),
$X$11,"#"),
$X$12,"#"),
$X$13,"#"),
$X$14,"#"),
$X$15,"#"),
$X$16,"#"),
$X$17,"#"),
$X$18,""),
$X$19,))</f>
        <v/>
      </c>
    </row>
    <row r="189" spans="1:6">
      <c r="A189" s="262" t="str">
        <f>_xlfn.TEXTJOIN("__",TRUE,IFERROR(LEFT('Probes and Primers'!$A188,SEARCH(" Probes",'Probes and Primers'!$A188)-1),'Probes and Primers'!$A188),SUBSTITUTE(SUBSTITUTE(SUBSTITUTE(SUBSTITUTE('Probes and Primers'!$D188&amp;"_"&amp;'Probes and Primers'!$F188&amp;"_"&amp;IF('Probes and Primers'!$A188="Primers",LEFT('Probes and Primers'!$G188,3),LEFT('Probes and Primers'!$G188,1)),"-","")," ",""),"(",""),")",""))</f>
        <v>__</v>
      </c>
      <c r="B189" s="261">
        <f t="shared" si="4"/>
        <v>0</v>
      </c>
      <c r="C189" s="263" t="str">
        <f>SUBSTITUTE(SUBSTITUTE(SUBSTITUTE(SUBSTITUTE(SUBSTITUTE(SUBSTITUTE(SUBSTITUTE(SUBSTITUTE(SUBSTITUTE(SUBSTITUTE(SUBSTITUTE(SUBSTITUTE(SUBSTITUTE(SUBSTITUTE(SUBSTITUTE(SUBSTITUTE(SUBSTITUTE(SUBSTITUTE(SUBSTITUTE(SUBSTITUTE(SUBSTITUTE(SUBSTITUTE(SUBSTITUTE(LOWER('Probes and Primers'!E188),
$W$3,"#"),
$W$4,"#"),
$W$5,"#"),
$W$6,"#"),
$W$7,"#"),
$W$8,"#"),
$W$9,"#"),
$W$10,"#"),
$W$11,"#"),
$W$12,"#"),
$W$13,"#"),
$W$14,"#"),
$W$15,"#"),
$W$16,"#"),
$W$17,"#"),
$W$18,"#"),
$W$19,"#"),
$W$20,"#"),
$W$21,"#"),
$W$22,"#"),
$W$23,"#"),
$W$24,""),
$W$25,"")</f>
        <v/>
      </c>
      <c r="D189" s="262" t="str">
        <f>_xlfn.CONCAT("Scorpion_",SUBSTITUTE(SUBSTITUTE(SUBSTITUTE(SUBSTITUTE('Scorpions Primers'!$C188&amp;"_"&amp;'Scorpions Primers'!$E188,"-","")," ",""),"(",""),")",""))</f>
        <v>Scorpion__</v>
      </c>
      <c r="E189" s="261">
        <f t="shared" si="5"/>
        <v>2</v>
      </c>
      <c r="F189" s="263" t="str">
        <f>_xlfn.LET(_xlpm.seq, LOWER(_xlfn.CONCAT('Scorpions Primers'!D188,'Scorpions Primers'!G188)),
SUBSTITUTE(SUBSTITUTE(SUBSTITUTE(SUBSTITUTE(SUBSTITUTE(SUBSTITUTE(SUBSTITUTE(SUBSTITUTE(SUBSTITUTE(SUBSTITUTE(SUBSTITUTE(SUBSTITUTE(SUBSTITUTE(SUBSTITUTE(SUBSTITUTE(SUBSTITUTE(SUBSTITUTE(_xlpm.seq,
$X$3,"#"),
$X$4,"#"),
$X$5,"#"),
$X$6,"#"),
$X$7,"#"),
$X$8,"#"),
$X$9,"#"),
$X$10,"#"),
$X$11,"#"),
$X$12,"#"),
$X$13,"#"),
$X$14,"#"),
$X$15,"#"),
$X$16,"#"),
$X$17,"#"),
$X$18,""),
$X$19,))</f>
        <v/>
      </c>
    </row>
    <row r="190" spans="1:6">
      <c r="A190" s="262" t="str">
        <f>_xlfn.TEXTJOIN("__",TRUE,IFERROR(LEFT('Probes and Primers'!$A189,SEARCH(" Probes",'Probes and Primers'!$A189)-1),'Probes and Primers'!$A189),SUBSTITUTE(SUBSTITUTE(SUBSTITUTE(SUBSTITUTE('Probes and Primers'!$D189&amp;"_"&amp;'Probes and Primers'!$F189&amp;"_"&amp;IF('Probes and Primers'!$A189="Primers",LEFT('Probes and Primers'!$G189,3),LEFT('Probes and Primers'!$G189,1)),"-","")," ",""),"(",""),")",""))</f>
        <v>__</v>
      </c>
      <c r="B190" s="261">
        <f t="shared" si="4"/>
        <v>0</v>
      </c>
      <c r="C190" s="263" t="str">
        <f>SUBSTITUTE(SUBSTITUTE(SUBSTITUTE(SUBSTITUTE(SUBSTITUTE(SUBSTITUTE(SUBSTITUTE(SUBSTITUTE(SUBSTITUTE(SUBSTITUTE(SUBSTITUTE(SUBSTITUTE(SUBSTITUTE(SUBSTITUTE(SUBSTITUTE(SUBSTITUTE(SUBSTITUTE(SUBSTITUTE(SUBSTITUTE(SUBSTITUTE(SUBSTITUTE(SUBSTITUTE(SUBSTITUTE(LOWER('Probes and Primers'!E189),
$W$3,"#"),
$W$4,"#"),
$W$5,"#"),
$W$6,"#"),
$W$7,"#"),
$W$8,"#"),
$W$9,"#"),
$W$10,"#"),
$W$11,"#"),
$W$12,"#"),
$W$13,"#"),
$W$14,"#"),
$W$15,"#"),
$W$16,"#"),
$W$17,"#"),
$W$18,"#"),
$W$19,"#"),
$W$20,"#"),
$W$21,"#"),
$W$22,"#"),
$W$23,"#"),
$W$24,""),
$W$25,"")</f>
        <v/>
      </c>
      <c r="D190" s="262" t="str">
        <f>_xlfn.CONCAT("Scorpion_",SUBSTITUTE(SUBSTITUTE(SUBSTITUTE(SUBSTITUTE('Scorpions Primers'!$C189&amp;"_"&amp;'Scorpions Primers'!$E189,"-","")," ",""),"(",""),")",""))</f>
        <v>Scorpion__</v>
      </c>
      <c r="E190" s="261">
        <f t="shared" si="5"/>
        <v>2</v>
      </c>
      <c r="F190" s="263" t="str">
        <f>_xlfn.LET(_xlpm.seq, LOWER(_xlfn.CONCAT('Scorpions Primers'!D189,'Scorpions Primers'!G189)),
SUBSTITUTE(SUBSTITUTE(SUBSTITUTE(SUBSTITUTE(SUBSTITUTE(SUBSTITUTE(SUBSTITUTE(SUBSTITUTE(SUBSTITUTE(SUBSTITUTE(SUBSTITUTE(SUBSTITUTE(SUBSTITUTE(SUBSTITUTE(SUBSTITUTE(SUBSTITUTE(SUBSTITUTE(_xlpm.seq,
$X$3,"#"),
$X$4,"#"),
$X$5,"#"),
$X$6,"#"),
$X$7,"#"),
$X$8,"#"),
$X$9,"#"),
$X$10,"#"),
$X$11,"#"),
$X$12,"#"),
$X$13,"#"),
$X$14,"#"),
$X$15,"#"),
$X$16,"#"),
$X$17,"#"),
$X$18,""),
$X$19,))</f>
        <v/>
      </c>
    </row>
    <row r="191" spans="1:6">
      <c r="A191" s="262" t="str">
        <f>_xlfn.TEXTJOIN("__",TRUE,IFERROR(LEFT('Probes and Primers'!$A190,SEARCH(" Probes",'Probes and Primers'!$A190)-1),'Probes and Primers'!$A190),SUBSTITUTE(SUBSTITUTE(SUBSTITUTE(SUBSTITUTE('Probes and Primers'!$D190&amp;"_"&amp;'Probes and Primers'!$F190&amp;"_"&amp;IF('Probes and Primers'!$A190="Primers",LEFT('Probes and Primers'!$G190,3),LEFT('Probes and Primers'!$G190,1)),"-","")," ",""),"(",""),")",""))</f>
        <v>__</v>
      </c>
      <c r="B191" s="261">
        <f t="shared" si="4"/>
        <v>0</v>
      </c>
      <c r="C191" s="263" t="str">
        <f>SUBSTITUTE(SUBSTITUTE(SUBSTITUTE(SUBSTITUTE(SUBSTITUTE(SUBSTITUTE(SUBSTITUTE(SUBSTITUTE(SUBSTITUTE(SUBSTITUTE(SUBSTITUTE(SUBSTITUTE(SUBSTITUTE(SUBSTITUTE(SUBSTITUTE(SUBSTITUTE(SUBSTITUTE(SUBSTITUTE(SUBSTITUTE(SUBSTITUTE(SUBSTITUTE(SUBSTITUTE(SUBSTITUTE(LOWER('Probes and Primers'!E190),
$W$3,"#"),
$W$4,"#"),
$W$5,"#"),
$W$6,"#"),
$W$7,"#"),
$W$8,"#"),
$W$9,"#"),
$W$10,"#"),
$W$11,"#"),
$W$12,"#"),
$W$13,"#"),
$W$14,"#"),
$W$15,"#"),
$W$16,"#"),
$W$17,"#"),
$W$18,"#"),
$W$19,"#"),
$W$20,"#"),
$W$21,"#"),
$W$22,"#"),
$W$23,"#"),
$W$24,""),
$W$25,"")</f>
        <v/>
      </c>
      <c r="D191" s="262" t="str">
        <f>_xlfn.CONCAT("Scorpion_",SUBSTITUTE(SUBSTITUTE(SUBSTITUTE(SUBSTITUTE('Scorpions Primers'!$C190&amp;"_"&amp;'Scorpions Primers'!$E190,"-","")," ",""),"(",""),")",""))</f>
        <v>Scorpion__</v>
      </c>
      <c r="E191" s="261">
        <f t="shared" si="5"/>
        <v>2</v>
      </c>
      <c r="F191" s="263" t="str">
        <f>_xlfn.LET(_xlpm.seq, LOWER(_xlfn.CONCAT('Scorpions Primers'!D190,'Scorpions Primers'!G190)),
SUBSTITUTE(SUBSTITUTE(SUBSTITUTE(SUBSTITUTE(SUBSTITUTE(SUBSTITUTE(SUBSTITUTE(SUBSTITUTE(SUBSTITUTE(SUBSTITUTE(SUBSTITUTE(SUBSTITUTE(SUBSTITUTE(SUBSTITUTE(SUBSTITUTE(SUBSTITUTE(SUBSTITUTE(_xlpm.seq,
$X$3,"#"),
$X$4,"#"),
$X$5,"#"),
$X$6,"#"),
$X$7,"#"),
$X$8,"#"),
$X$9,"#"),
$X$10,"#"),
$X$11,"#"),
$X$12,"#"),
$X$13,"#"),
$X$14,"#"),
$X$15,"#"),
$X$16,"#"),
$X$17,"#"),
$X$18,""),
$X$19,))</f>
        <v/>
      </c>
    </row>
    <row r="192" spans="1:6">
      <c r="A192" s="262" t="str">
        <f>_xlfn.TEXTJOIN("__",TRUE,IFERROR(LEFT('Probes and Primers'!$A191,SEARCH(" Probes",'Probes and Primers'!$A191)-1),'Probes and Primers'!$A191),SUBSTITUTE(SUBSTITUTE(SUBSTITUTE(SUBSTITUTE('Probes and Primers'!$D191&amp;"_"&amp;'Probes and Primers'!$F191&amp;"_"&amp;IF('Probes and Primers'!$A191="Primers",LEFT('Probes and Primers'!$G191,3),LEFT('Probes and Primers'!$G191,1)),"-","")," ",""),"(",""),")",""))</f>
        <v>__</v>
      </c>
      <c r="B192" s="261">
        <f t="shared" si="4"/>
        <v>0</v>
      </c>
      <c r="C192" s="263" t="str">
        <f>SUBSTITUTE(SUBSTITUTE(SUBSTITUTE(SUBSTITUTE(SUBSTITUTE(SUBSTITUTE(SUBSTITUTE(SUBSTITUTE(SUBSTITUTE(SUBSTITUTE(SUBSTITUTE(SUBSTITUTE(SUBSTITUTE(SUBSTITUTE(SUBSTITUTE(SUBSTITUTE(SUBSTITUTE(SUBSTITUTE(SUBSTITUTE(SUBSTITUTE(SUBSTITUTE(SUBSTITUTE(SUBSTITUTE(LOWER('Probes and Primers'!E191),
$W$3,"#"),
$W$4,"#"),
$W$5,"#"),
$W$6,"#"),
$W$7,"#"),
$W$8,"#"),
$W$9,"#"),
$W$10,"#"),
$W$11,"#"),
$W$12,"#"),
$W$13,"#"),
$W$14,"#"),
$W$15,"#"),
$W$16,"#"),
$W$17,"#"),
$W$18,"#"),
$W$19,"#"),
$W$20,"#"),
$W$21,"#"),
$W$22,"#"),
$W$23,"#"),
$W$24,""),
$W$25,"")</f>
        <v/>
      </c>
      <c r="D192" s="262" t="str">
        <f>_xlfn.CONCAT("Scorpion_",SUBSTITUTE(SUBSTITUTE(SUBSTITUTE(SUBSTITUTE('Scorpions Primers'!$C191&amp;"_"&amp;'Scorpions Primers'!$E191,"-","")," ",""),"(",""),")",""))</f>
        <v>Scorpion__</v>
      </c>
      <c r="E192" s="261">
        <f t="shared" si="5"/>
        <v>2</v>
      </c>
      <c r="F192" s="263" t="str">
        <f>_xlfn.LET(_xlpm.seq, LOWER(_xlfn.CONCAT('Scorpions Primers'!D191,'Scorpions Primers'!G191)),
SUBSTITUTE(SUBSTITUTE(SUBSTITUTE(SUBSTITUTE(SUBSTITUTE(SUBSTITUTE(SUBSTITUTE(SUBSTITUTE(SUBSTITUTE(SUBSTITUTE(SUBSTITUTE(SUBSTITUTE(SUBSTITUTE(SUBSTITUTE(SUBSTITUTE(SUBSTITUTE(SUBSTITUTE(_xlpm.seq,
$X$3,"#"),
$X$4,"#"),
$X$5,"#"),
$X$6,"#"),
$X$7,"#"),
$X$8,"#"),
$X$9,"#"),
$X$10,"#"),
$X$11,"#"),
$X$12,"#"),
$X$13,"#"),
$X$14,"#"),
$X$15,"#"),
$X$16,"#"),
$X$17,"#"),
$X$18,""),
$X$19,))</f>
        <v/>
      </c>
    </row>
    <row r="193" spans="1:6">
      <c r="A193" s="262" t="str">
        <f>_xlfn.TEXTJOIN("__",TRUE,IFERROR(LEFT('Probes and Primers'!$A192,SEARCH(" Probes",'Probes and Primers'!$A192)-1),'Probes and Primers'!$A192),SUBSTITUTE(SUBSTITUTE(SUBSTITUTE(SUBSTITUTE('Probes and Primers'!$D192&amp;"_"&amp;'Probes and Primers'!$F192&amp;"_"&amp;IF('Probes and Primers'!$A192="Primers",LEFT('Probes and Primers'!$G192,3),LEFT('Probes and Primers'!$G192,1)),"-","")," ",""),"(",""),")",""))</f>
        <v>__</v>
      </c>
      <c r="B193" s="261">
        <f t="shared" si="4"/>
        <v>0</v>
      </c>
      <c r="C193" s="263" t="str">
        <f>SUBSTITUTE(SUBSTITUTE(SUBSTITUTE(SUBSTITUTE(SUBSTITUTE(SUBSTITUTE(SUBSTITUTE(SUBSTITUTE(SUBSTITUTE(SUBSTITUTE(SUBSTITUTE(SUBSTITUTE(SUBSTITUTE(SUBSTITUTE(SUBSTITUTE(SUBSTITUTE(SUBSTITUTE(SUBSTITUTE(SUBSTITUTE(SUBSTITUTE(SUBSTITUTE(SUBSTITUTE(SUBSTITUTE(LOWER('Probes and Primers'!E192),
$W$3,"#"),
$W$4,"#"),
$W$5,"#"),
$W$6,"#"),
$W$7,"#"),
$W$8,"#"),
$W$9,"#"),
$W$10,"#"),
$W$11,"#"),
$W$12,"#"),
$W$13,"#"),
$W$14,"#"),
$W$15,"#"),
$W$16,"#"),
$W$17,"#"),
$W$18,"#"),
$W$19,"#"),
$W$20,"#"),
$W$21,"#"),
$W$22,"#"),
$W$23,"#"),
$W$24,""),
$W$25,"")</f>
        <v/>
      </c>
      <c r="D193" s="262" t="str">
        <f>_xlfn.CONCAT("Scorpion_",SUBSTITUTE(SUBSTITUTE(SUBSTITUTE(SUBSTITUTE('Scorpions Primers'!$C192&amp;"_"&amp;'Scorpions Primers'!$E192,"-","")," ",""),"(",""),")",""))</f>
        <v>Scorpion__</v>
      </c>
      <c r="E193" s="261">
        <f t="shared" si="5"/>
        <v>2</v>
      </c>
      <c r="F193" s="263" t="str">
        <f>_xlfn.LET(_xlpm.seq, LOWER(_xlfn.CONCAT('Scorpions Primers'!D192,'Scorpions Primers'!G192)),
SUBSTITUTE(SUBSTITUTE(SUBSTITUTE(SUBSTITUTE(SUBSTITUTE(SUBSTITUTE(SUBSTITUTE(SUBSTITUTE(SUBSTITUTE(SUBSTITUTE(SUBSTITUTE(SUBSTITUTE(SUBSTITUTE(SUBSTITUTE(SUBSTITUTE(SUBSTITUTE(SUBSTITUTE(_xlpm.seq,
$X$3,"#"),
$X$4,"#"),
$X$5,"#"),
$X$6,"#"),
$X$7,"#"),
$X$8,"#"),
$X$9,"#"),
$X$10,"#"),
$X$11,"#"),
$X$12,"#"),
$X$13,"#"),
$X$14,"#"),
$X$15,"#"),
$X$16,"#"),
$X$17,"#"),
$X$18,""),
$X$19,))</f>
        <v/>
      </c>
    </row>
    <row r="194" spans="1:6">
      <c r="A194" s="262" t="str">
        <f>_xlfn.TEXTJOIN("__",TRUE,IFERROR(LEFT('Probes and Primers'!$A193,SEARCH(" Probes",'Probes and Primers'!$A193)-1),'Probes and Primers'!$A193),SUBSTITUTE(SUBSTITUTE(SUBSTITUTE(SUBSTITUTE('Probes and Primers'!$D193&amp;"_"&amp;'Probes and Primers'!$F193&amp;"_"&amp;IF('Probes and Primers'!$A193="Primers",LEFT('Probes and Primers'!$G193,3),LEFT('Probes and Primers'!$G193,1)),"-","")," ",""),"(",""),")",""))</f>
        <v>__</v>
      </c>
      <c r="B194" s="261">
        <f t="shared" si="4"/>
        <v>0</v>
      </c>
      <c r="C194" s="263" t="str">
        <f>SUBSTITUTE(SUBSTITUTE(SUBSTITUTE(SUBSTITUTE(SUBSTITUTE(SUBSTITUTE(SUBSTITUTE(SUBSTITUTE(SUBSTITUTE(SUBSTITUTE(SUBSTITUTE(SUBSTITUTE(SUBSTITUTE(SUBSTITUTE(SUBSTITUTE(SUBSTITUTE(SUBSTITUTE(SUBSTITUTE(SUBSTITUTE(SUBSTITUTE(SUBSTITUTE(SUBSTITUTE(SUBSTITUTE(LOWER('Probes and Primers'!E193),
$W$3,"#"),
$W$4,"#"),
$W$5,"#"),
$W$6,"#"),
$W$7,"#"),
$W$8,"#"),
$W$9,"#"),
$W$10,"#"),
$W$11,"#"),
$W$12,"#"),
$W$13,"#"),
$W$14,"#"),
$W$15,"#"),
$W$16,"#"),
$W$17,"#"),
$W$18,"#"),
$W$19,"#"),
$W$20,"#"),
$W$21,"#"),
$W$22,"#"),
$W$23,"#"),
$W$24,""),
$W$25,"")</f>
        <v/>
      </c>
      <c r="D194" s="262" t="str">
        <f>_xlfn.CONCAT("Scorpion_",SUBSTITUTE(SUBSTITUTE(SUBSTITUTE(SUBSTITUTE('Scorpions Primers'!$C193&amp;"_"&amp;'Scorpions Primers'!$E193,"-","")," ",""),"(",""),")",""))</f>
        <v>Scorpion__</v>
      </c>
      <c r="E194" s="261">
        <f t="shared" si="5"/>
        <v>2</v>
      </c>
      <c r="F194" s="263" t="str">
        <f>_xlfn.LET(_xlpm.seq, LOWER(_xlfn.CONCAT('Scorpions Primers'!D193,'Scorpions Primers'!G193)),
SUBSTITUTE(SUBSTITUTE(SUBSTITUTE(SUBSTITUTE(SUBSTITUTE(SUBSTITUTE(SUBSTITUTE(SUBSTITUTE(SUBSTITUTE(SUBSTITUTE(SUBSTITUTE(SUBSTITUTE(SUBSTITUTE(SUBSTITUTE(SUBSTITUTE(SUBSTITUTE(SUBSTITUTE(_xlpm.seq,
$X$3,"#"),
$X$4,"#"),
$X$5,"#"),
$X$6,"#"),
$X$7,"#"),
$X$8,"#"),
$X$9,"#"),
$X$10,"#"),
$X$11,"#"),
$X$12,"#"),
$X$13,"#"),
$X$14,"#"),
$X$15,"#"),
$X$16,"#"),
$X$17,"#"),
$X$18,""),
$X$19,))</f>
        <v/>
      </c>
    </row>
    <row r="195" spans="1:6">
      <c r="A195" s="262" t="str">
        <f>_xlfn.TEXTJOIN("__",TRUE,IFERROR(LEFT('Probes and Primers'!$A194,SEARCH(" Probes",'Probes and Primers'!$A194)-1),'Probes and Primers'!$A194),SUBSTITUTE(SUBSTITUTE(SUBSTITUTE(SUBSTITUTE('Probes and Primers'!$D194&amp;"_"&amp;'Probes and Primers'!$F194&amp;"_"&amp;IF('Probes and Primers'!$A194="Primers",LEFT('Probes and Primers'!$G194,3),LEFT('Probes and Primers'!$G194,1)),"-","")," ",""),"(",""),")",""))</f>
        <v>__</v>
      </c>
      <c r="B195" s="261">
        <f t="shared" si="4"/>
        <v>0</v>
      </c>
      <c r="C195" s="263" t="str">
        <f>SUBSTITUTE(SUBSTITUTE(SUBSTITUTE(SUBSTITUTE(SUBSTITUTE(SUBSTITUTE(SUBSTITUTE(SUBSTITUTE(SUBSTITUTE(SUBSTITUTE(SUBSTITUTE(SUBSTITUTE(SUBSTITUTE(SUBSTITUTE(SUBSTITUTE(SUBSTITUTE(SUBSTITUTE(SUBSTITUTE(SUBSTITUTE(SUBSTITUTE(SUBSTITUTE(SUBSTITUTE(SUBSTITUTE(LOWER('Probes and Primers'!E194),
$W$3,"#"),
$W$4,"#"),
$W$5,"#"),
$W$6,"#"),
$W$7,"#"),
$W$8,"#"),
$W$9,"#"),
$W$10,"#"),
$W$11,"#"),
$W$12,"#"),
$W$13,"#"),
$W$14,"#"),
$W$15,"#"),
$W$16,"#"),
$W$17,"#"),
$W$18,"#"),
$W$19,"#"),
$W$20,"#"),
$W$21,"#"),
$W$22,"#"),
$W$23,"#"),
$W$24,""),
$W$25,"")</f>
        <v/>
      </c>
      <c r="D195" s="262" t="str">
        <f>_xlfn.CONCAT("Scorpion_",SUBSTITUTE(SUBSTITUTE(SUBSTITUTE(SUBSTITUTE('Scorpions Primers'!$C194&amp;"_"&amp;'Scorpions Primers'!$E194,"-","")," ",""),"(",""),")",""))</f>
        <v>Scorpion__</v>
      </c>
      <c r="E195" s="261">
        <f t="shared" si="5"/>
        <v>2</v>
      </c>
      <c r="F195" s="263" t="str">
        <f>_xlfn.LET(_xlpm.seq, LOWER(_xlfn.CONCAT('Scorpions Primers'!D194,'Scorpions Primers'!G194)),
SUBSTITUTE(SUBSTITUTE(SUBSTITUTE(SUBSTITUTE(SUBSTITUTE(SUBSTITUTE(SUBSTITUTE(SUBSTITUTE(SUBSTITUTE(SUBSTITUTE(SUBSTITUTE(SUBSTITUTE(SUBSTITUTE(SUBSTITUTE(SUBSTITUTE(SUBSTITUTE(SUBSTITUTE(_xlpm.seq,
$X$3,"#"),
$X$4,"#"),
$X$5,"#"),
$X$6,"#"),
$X$7,"#"),
$X$8,"#"),
$X$9,"#"),
$X$10,"#"),
$X$11,"#"),
$X$12,"#"),
$X$13,"#"),
$X$14,"#"),
$X$15,"#"),
$X$16,"#"),
$X$17,"#"),
$X$18,""),
$X$19,))</f>
        <v/>
      </c>
    </row>
    <row r="196" spans="1:6">
      <c r="A196" s="262" t="str">
        <f>_xlfn.TEXTJOIN("__",TRUE,IFERROR(LEFT('Probes and Primers'!$A195,SEARCH(" Probes",'Probes and Primers'!$A195)-1),'Probes and Primers'!$A195),SUBSTITUTE(SUBSTITUTE(SUBSTITUTE(SUBSTITUTE('Probes and Primers'!$D195&amp;"_"&amp;'Probes and Primers'!$F195&amp;"_"&amp;IF('Probes and Primers'!$A195="Primers",LEFT('Probes and Primers'!$G195,3),LEFT('Probes and Primers'!$G195,1)),"-","")," ",""),"(",""),")",""))</f>
        <v>__</v>
      </c>
      <c r="B196" s="261">
        <f t="shared" ref="B196:B201" si="6">IF(ISBLANK($C196),0,LEN(SUBSTITUTE(SUBSTITUTE(SUBSTITUTE($C196,"*",""),"+","")," ","")))</f>
        <v>0</v>
      </c>
      <c r="C196" s="263" t="str">
        <f>SUBSTITUTE(SUBSTITUTE(SUBSTITUTE(SUBSTITUTE(SUBSTITUTE(SUBSTITUTE(SUBSTITUTE(SUBSTITUTE(SUBSTITUTE(SUBSTITUTE(SUBSTITUTE(SUBSTITUTE(SUBSTITUTE(SUBSTITUTE(SUBSTITUTE(SUBSTITUTE(SUBSTITUTE(SUBSTITUTE(SUBSTITUTE(SUBSTITUTE(SUBSTITUTE(SUBSTITUTE(SUBSTITUTE(LOWER('Probes and Primers'!E195),
$W$3,"#"),
$W$4,"#"),
$W$5,"#"),
$W$6,"#"),
$W$7,"#"),
$W$8,"#"),
$W$9,"#"),
$W$10,"#"),
$W$11,"#"),
$W$12,"#"),
$W$13,"#"),
$W$14,"#"),
$W$15,"#"),
$W$16,"#"),
$W$17,"#"),
$W$18,"#"),
$W$19,"#"),
$W$20,"#"),
$W$21,"#"),
$W$22,"#"),
$W$23,"#"),
$W$24,""),
$W$25,"")</f>
        <v/>
      </c>
      <c r="D196" s="262" t="str">
        <f>_xlfn.CONCAT("Scorpion_",SUBSTITUTE(SUBSTITUTE(SUBSTITUTE(SUBSTITUTE('Scorpions Primers'!$C195&amp;"_"&amp;'Scorpions Primers'!$E195,"-","")," ",""),"(",""),")",""))</f>
        <v>Scorpion__</v>
      </c>
      <c r="E196" s="261">
        <f t="shared" ref="E196:E201" si="7">IF(ISBLANK($F196), 0, LEN(SUBSTITUTE(SUBSTITUTE(SUBSTITUTE($F196, "*", ""), "+", "")," ","")))+ 2</f>
        <v>2</v>
      </c>
      <c r="F196" s="263" t="str">
        <f>_xlfn.LET(_xlpm.seq, LOWER(_xlfn.CONCAT('Scorpions Primers'!D195,'Scorpions Primers'!G195)),
SUBSTITUTE(SUBSTITUTE(SUBSTITUTE(SUBSTITUTE(SUBSTITUTE(SUBSTITUTE(SUBSTITUTE(SUBSTITUTE(SUBSTITUTE(SUBSTITUTE(SUBSTITUTE(SUBSTITUTE(SUBSTITUTE(SUBSTITUTE(SUBSTITUTE(SUBSTITUTE(SUBSTITUTE(_xlpm.seq,
$X$3,"#"),
$X$4,"#"),
$X$5,"#"),
$X$6,"#"),
$X$7,"#"),
$X$8,"#"),
$X$9,"#"),
$X$10,"#"),
$X$11,"#"),
$X$12,"#"),
$X$13,"#"),
$X$14,"#"),
$X$15,"#"),
$X$16,"#"),
$X$17,"#"),
$X$18,""),
$X$19,))</f>
        <v/>
      </c>
    </row>
    <row r="197" spans="1:6">
      <c r="A197" s="262" t="str">
        <f>_xlfn.TEXTJOIN("__",TRUE,IFERROR(LEFT('Probes and Primers'!$A196,SEARCH(" Probes",'Probes and Primers'!$A196)-1),'Probes and Primers'!$A196),SUBSTITUTE(SUBSTITUTE(SUBSTITUTE(SUBSTITUTE('Probes and Primers'!$D196&amp;"_"&amp;'Probes and Primers'!$F196&amp;"_"&amp;IF('Probes and Primers'!$A196="Primers",LEFT('Probes and Primers'!$G196,3),LEFT('Probes and Primers'!$G196,1)),"-","")," ",""),"(",""),")",""))</f>
        <v>__</v>
      </c>
      <c r="B197" s="261">
        <f t="shared" si="6"/>
        <v>0</v>
      </c>
      <c r="C197" s="263" t="str">
        <f>SUBSTITUTE(SUBSTITUTE(SUBSTITUTE(SUBSTITUTE(SUBSTITUTE(SUBSTITUTE(SUBSTITUTE(SUBSTITUTE(SUBSTITUTE(SUBSTITUTE(SUBSTITUTE(SUBSTITUTE(SUBSTITUTE(SUBSTITUTE(SUBSTITUTE(SUBSTITUTE(SUBSTITUTE(SUBSTITUTE(SUBSTITUTE(SUBSTITUTE(SUBSTITUTE(SUBSTITUTE(SUBSTITUTE(LOWER('Probes and Primers'!E196),
$W$3,"#"),
$W$4,"#"),
$W$5,"#"),
$W$6,"#"),
$W$7,"#"),
$W$8,"#"),
$W$9,"#"),
$W$10,"#"),
$W$11,"#"),
$W$12,"#"),
$W$13,"#"),
$W$14,"#"),
$W$15,"#"),
$W$16,"#"),
$W$17,"#"),
$W$18,"#"),
$W$19,"#"),
$W$20,"#"),
$W$21,"#"),
$W$22,"#"),
$W$23,"#"),
$W$24,""),
$W$25,"")</f>
        <v/>
      </c>
      <c r="D197" s="262" t="str">
        <f>_xlfn.CONCAT("Scorpion_",SUBSTITUTE(SUBSTITUTE(SUBSTITUTE(SUBSTITUTE('Scorpions Primers'!$C196&amp;"_"&amp;'Scorpions Primers'!$E196,"-","")," ",""),"(",""),")",""))</f>
        <v>Scorpion__</v>
      </c>
      <c r="E197" s="261">
        <f t="shared" si="7"/>
        <v>2</v>
      </c>
      <c r="F197" s="263" t="str">
        <f>_xlfn.LET(_xlpm.seq, LOWER(_xlfn.CONCAT('Scorpions Primers'!D196,'Scorpions Primers'!G196)),
SUBSTITUTE(SUBSTITUTE(SUBSTITUTE(SUBSTITUTE(SUBSTITUTE(SUBSTITUTE(SUBSTITUTE(SUBSTITUTE(SUBSTITUTE(SUBSTITUTE(SUBSTITUTE(SUBSTITUTE(SUBSTITUTE(SUBSTITUTE(SUBSTITUTE(SUBSTITUTE(SUBSTITUTE(_xlpm.seq,
$X$3,"#"),
$X$4,"#"),
$X$5,"#"),
$X$6,"#"),
$X$7,"#"),
$X$8,"#"),
$X$9,"#"),
$X$10,"#"),
$X$11,"#"),
$X$12,"#"),
$X$13,"#"),
$X$14,"#"),
$X$15,"#"),
$X$16,"#"),
$X$17,"#"),
$X$18,""),
$X$19,))</f>
        <v/>
      </c>
    </row>
    <row r="198" spans="1:6">
      <c r="A198" s="262" t="str">
        <f>_xlfn.TEXTJOIN("__",TRUE,IFERROR(LEFT('Probes and Primers'!$A197,SEARCH(" Probes",'Probes and Primers'!$A197)-1),'Probes and Primers'!$A197),SUBSTITUTE(SUBSTITUTE(SUBSTITUTE(SUBSTITUTE('Probes and Primers'!$D197&amp;"_"&amp;'Probes and Primers'!$F197&amp;"_"&amp;IF('Probes and Primers'!$A197="Primers",LEFT('Probes and Primers'!$G197,3),LEFT('Probes and Primers'!$G197,1)),"-","")," ",""),"(",""),")",""))</f>
        <v>__</v>
      </c>
      <c r="B198" s="261">
        <f t="shared" si="6"/>
        <v>0</v>
      </c>
      <c r="C198" s="263" t="str">
        <f>SUBSTITUTE(SUBSTITUTE(SUBSTITUTE(SUBSTITUTE(SUBSTITUTE(SUBSTITUTE(SUBSTITUTE(SUBSTITUTE(SUBSTITUTE(SUBSTITUTE(SUBSTITUTE(SUBSTITUTE(SUBSTITUTE(SUBSTITUTE(SUBSTITUTE(SUBSTITUTE(SUBSTITUTE(SUBSTITUTE(SUBSTITUTE(SUBSTITUTE(SUBSTITUTE(SUBSTITUTE(SUBSTITUTE(LOWER('Probes and Primers'!E197),
$W$3,"#"),
$W$4,"#"),
$W$5,"#"),
$W$6,"#"),
$W$7,"#"),
$W$8,"#"),
$W$9,"#"),
$W$10,"#"),
$W$11,"#"),
$W$12,"#"),
$W$13,"#"),
$W$14,"#"),
$W$15,"#"),
$W$16,"#"),
$W$17,"#"),
$W$18,"#"),
$W$19,"#"),
$W$20,"#"),
$W$21,"#"),
$W$22,"#"),
$W$23,"#"),
$W$24,""),
$W$25,"")</f>
        <v/>
      </c>
      <c r="D198" s="262" t="str">
        <f>_xlfn.CONCAT("Scorpion_",SUBSTITUTE(SUBSTITUTE(SUBSTITUTE(SUBSTITUTE('Scorpions Primers'!$C197&amp;"_"&amp;'Scorpions Primers'!$E197,"-","")," ",""),"(",""),")",""))</f>
        <v>Scorpion__</v>
      </c>
      <c r="E198" s="261">
        <f t="shared" si="7"/>
        <v>2</v>
      </c>
      <c r="F198" s="263" t="str">
        <f>_xlfn.LET(_xlpm.seq, LOWER(_xlfn.CONCAT('Scorpions Primers'!D197,'Scorpions Primers'!G197)),
SUBSTITUTE(SUBSTITUTE(SUBSTITUTE(SUBSTITUTE(SUBSTITUTE(SUBSTITUTE(SUBSTITUTE(SUBSTITUTE(SUBSTITUTE(SUBSTITUTE(SUBSTITUTE(SUBSTITUTE(SUBSTITUTE(SUBSTITUTE(SUBSTITUTE(SUBSTITUTE(SUBSTITUTE(_xlpm.seq,
$X$3,"#"),
$X$4,"#"),
$X$5,"#"),
$X$6,"#"),
$X$7,"#"),
$X$8,"#"),
$X$9,"#"),
$X$10,"#"),
$X$11,"#"),
$X$12,"#"),
$X$13,"#"),
$X$14,"#"),
$X$15,"#"),
$X$16,"#"),
$X$17,"#"),
$X$18,""),
$X$19,))</f>
        <v/>
      </c>
    </row>
    <row r="199" spans="1:6">
      <c r="A199" s="262" t="str">
        <f>_xlfn.TEXTJOIN("__",TRUE,IFERROR(LEFT('Probes and Primers'!$A198,SEARCH(" Probes",'Probes and Primers'!$A198)-1),'Probes and Primers'!$A198),SUBSTITUTE(SUBSTITUTE(SUBSTITUTE(SUBSTITUTE('Probes and Primers'!$D198&amp;"_"&amp;'Probes and Primers'!$F198&amp;"_"&amp;IF('Probes and Primers'!$A198="Primers",LEFT('Probes and Primers'!$G198,3),LEFT('Probes and Primers'!$G198,1)),"-","")," ",""),"(",""),")",""))</f>
        <v>__</v>
      </c>
      <c r="B199" s="261">
        <f t="shared" si="6"/>
        <v>0</v>
      </c>
      <c r="C199" s="263" t="str">
        <f>SUBSTITUTE(SUBSTITUTE(SUBSTITUTE(SUBSTITUTE(SUBSTITUTE(SUBSTITUTE(SUBSTITUTE(SUBSTITUTE(SUBSTITUTE(SUBSTITUTE(SUBSTITUTE(SUBSTITUTE(SUBSTITUTE(SUBSTITUTE(SUBSTITUTE(SUBSTITUTE(SUBSTITUTE(SUBSTITUTE(SUBSTITUTE(SUBSTITUTE(SUBSTITUTE(SUBSTITUTE(SUBSTITUTE(LOWER('Probes and Primers'!E198),
$W$3,"#"),
$W$4,"#"),
$W$5,"#"),
$W$6,"#"),
$W$7,"#"),
$W$8,"#"),
$W$9,"#"),
$W$10,"#"),
$W$11,"#"),
$W$12,"#"),
$W$13,"#"),
$W$14,"#"),
$W$15,"#"),
$W$16,"#"),
$W$17,"#"),
$W$18,"#"),
$W$19,"#"),
$W$20,"#"),
$W$21,"#"),
$W$22,"#"),
$W$23,"#"),
$W$24,""),
$W$25,"")</f>
        <v/>
      </c>
      <c r="D199" s="262" t="str">
        <f>_xlfn.CONCAT("Scorpion_",SUBSTITUTE(SUBSTITUTE(SUBSTITUTE(SUBSTITUTE('Scorpions Primers'!$C198&amp;"_"&amp;'Scorpions Primers'!$E198,"-","")," ",""),"(",""),")",""))</f>
        <v>Scorpion__</v>
      </c>
      <c r="E199" s="261">
        <f t="shared" si="7"/>
        <v>2</v>
      </c>
      <c r="F199" s="263" t="str">
        <f>_xlfn.LET(_xlpm.seq, LOWER(_xlfn.CONCAT('Scorpions Primers'!D198,'Scorpions Primers'!G198)),
SUBSTITUTE(SUBSTITUTE(SUBSTITUTE(SUBSTITUTE(SUBSTITUTE(SUBSTITUTE(SUBSTITUTE(SUBSTITUTE(SUBSTITUTE(SUBSTITUTE(SUBSTITUTE(SUBSTITUTE(SUBSTITUTE(SUBSTITUTE(SUBSTITUTE(SUBSTITUTE(SUBSTITUTE(_xlpm.seq,
$X$3,"#"),
$X$4,"#"),
$X$5,"#"),
$X$6,"#"),
$X$7,"#"),
$X$8,"#"),
$X$9,"#"),
$X$10,"#"),
$X$11,"#"),
$X$12,"#"),
$X$13,"#"),
$X$14,"#"),
$X$15,"#"),
$X$16,"#"),
$X$17,"#"),
$X$18,""),
$X$19,))</f>
        <v/>
      </c>
    </row>
    <row r="200" spans="1:6">
      <c r="A200" s="262" t="str">
        <f>_xlfn.TEXTJOIN("__",TRUE,IFERROR(LEFT('Probes and Primers'!$A199,SEARCH(" Probes",'Probes and Primers'!$A199)-1),'Probes and Primers'!$A199),SUBSTITUTE(SUBSTITUTE(SUBSTITUTE(SUBSTITUTE('Probes and Primers'!$D199&amp;"_"&amp;'Probes and Primers'!$F199&amp;"_"&amp;IF('Probes and Primers'!$A199="Primers",LEFT('Probes and Primers'!$G199,3),LEFT('Probes and Primers'!$G199,1)),"-","")," ",""),"(",""),")",""))</f>
        <v>__</v>
      </c>
      <c r="B200" s="261">
        <f t="shared" si="6"/>
        <v>0</v>
      </c>
      <c r="C200" s="263" t="str">
        <f>SUBSTITUTE(SUBSTITUTE(SUBSTITUTE(SUBSTITUTE(SUBSTITUTE(SUBSTITUTE(SUBSTITUTE(SUBSTITUTE(SUBSTITUTE(SUBSTITUTE(SUBSTITUTE(SUBSTITUTE(SUBSTITUTE(SUBSTITUTE(SUBSTITUTE(SUBSTITUTE(SUBSTITUTE(SUBSTITUTE(SUBSTITUTE(SUBSTITUTE(SUBSTITUTE(SUBSTITUTE(SUBSTITUTE(LOWER('Probes and Primers'!E199),
$W$3,"#"),
$W$4,"#"),
$W$5,"#"),
$W$6,"#"),
$W$7,"#"),
$W$8,"#"),
$W$9,"#"),
$W$10,"#"),
$W$11,"#"),
$W$12,"#"),
$W$13,"#"),
$W$14,"#"),
$W$15,"#"),
$W$16,"#"),
$W$17,"#"),
$W$18,"#"),
$W$19,"#"),
$W$20,"#"),
$W$21,"#"),
$W$22,"#"),
$W$23,"#"),
$W$24,""),
$W$25,"")</f>
        <v/>
      </c>
      <c r="D200" s="262" t="str">
        <f>_xlfn.CONCAT("Scorpion_",SUBSTITUTE(SUBSTITUTE(SUBSTITUTE(SUBSTITUTE('Scorpions Primers'!$C199&amp;"_"&amp;'Scorpions Primers'!$E199,"-","")," ",""),"(",""),")",""))</f>
        <v>Scorpion__</v>
      </c>
      <c r="E200" s="261">
        <f t="shared" si="7"/>
        <v>2</v>
      </c>
      <c r="F200" s="263" t="str">
        <f>_xlfn.LET(_xlpm.seq, LOWER(_xlfn.CONCAT('Scorpions Primers'!D199,'Scorpions Primers'!G199)),
SUBSTITUTE(SUBSTITUTE(SUBSTITUTE(SUBSTITUTE(SUBSTITUTE(SUBSTITUTE(SUBSTITUTE(SUBSTITUTE(SUBSTITUTE(SUBSTITUTE(SUBSTITUTE(SUBSTITUTE(SUBSTITUTE(SUBSTITUTE(SUBSTITUTE(SUBSTITUTE(SUBSTITUTE(_xlpm.seq,
$X$3,"#"),
$X$4,"#"),
$X$5,"#"),
$X$6,"#"),
$X$7,"#"),
$X$8,"#"),
$X$9,"#"),
$X$10,"#"),
$X$11,"#"),
$X$12,"#"),
$X$13,"#"),
$X$14,"#"),
$X$15,"#"),
$X$16,"#"),
$X$17,"#"),
$X$18,""),
$X$19,))</f>
        <v/>
      </c>
    </row>
    <row r="201" spans="1:6" ht="18.5" thickBot="1">
      <c r="A201" s="264" t="str">
        <f>_xlfn.TEXTJOIN("__",TRUE,IFERROR(LEFT('Probes and Primers'!$A200,SEARCH(" Probes",'Probes and Primers'!$A200)-1),'Probes and Primers'!$A200),SUBSTITUTE(SUBSTITUTE(SUBSTITUTE(SUBSTITUTE('Probes and Primers'!$D200&amp;"_"&amp;'Probes and Primers'!$F200&amp;"_"&amp;IF('Probes and Primers'!$A200="Primers",LEFT('Probes and Primers'!$G200,3),LEFT('Probes and Primers'!$G200,1)),"-","")," ",""),"(",""),")",""))</f>
        <v>__</v>
      </c>
      <c r="B201" s="265">
        <f t="shared" si="6"/>
        <v>0</v>
      </c>
      <c r="C201" s="266" t="str">
        <f>SUBSTITUTE(SUBSTITUTE(SUBSTITUTE(SUBSTITUTE(SUBSTITUTE(SUBSTITUTE(SUBSTITUTE(SUBSTITUTE(SUBSTITUTE(SUBSTITUTE(SUBSTITUTE(SUBSTITUTE(SUBSTITUTE(SUBSTITUTE(SUBSTITUTE(SUBSTITUTE(SUBSTITUTE(SUBSTITUTE(SUBSTITUTE(SUBSTITUTE(SUBSTITUTE(SUBSTITUTE(SUBSTITUTE(LOWER('Probes and Primers'!E200),
$W$3,"#"),
$W$4,"#"),
$W$5,"#"),
$W$6,"#"),
$W$7,"#"),
$W$8,"#"),
$W$9,"#"),
$W$10,"#"),
$W$11,"#"),
$W$12,"#"),
$W$13,"#"),
$W$14,"#"),
$W$15,"#"),
$W$16,"#"),
$W$17,"#"),
$W$18,"#"),
$W$19,"#"),
$W$20,"#"),
$W$21,"#"),
$W$22,"#"),
$W$23,"#"),
$W$24,""),
$W$25,"")</f>
        <v/>
      </c>
      <c r="D201" s="264" t="str">
        <f>_xlfn.CONCAT("Scorpion_",SUBSTITUTE(SUBSTITUTE(SUBSTITUTE(SUBSTITUTE('Scorpions Primers'!$C200&amp;"_"&amp;'Scorpions Primers'!$E200,"-","")," ",""),"(",""),")",""))</f>
        <v>Scorpion__</v>
      </c>
      <c r="E201" s="265">
        <f t="shared" si="7"/>
        <v>2</v>
      </c>
      <c r="F201" s="266" t="str">
        <f>_xlfn.LET(_xlpm.seq, LOWER(_xlfn.CONCAT('Scorpions Primers'!D200,'Scorpions Primers'!G200)),
SUBSTITUTE(SUBSTITUTE(SUBSTITUTE(SUBSTITUTE(SUBSTITUTE(SUBSTITUTE(SUBSTITUTE(SUBSTITUTE(SUBSTITUTE(SUBSTITUTE(SUBSTITUTE(SUBSTITUTE(SUBSTITUTE(SUBSTITUTE(SUBSTITUTE(SUBSTITUTE(SUBSTITUTE(_xlpm.seq,
$X$3,"#"),
$X$4,"#"),
$X$5,"#"),
$X$6,"#"),
$X$7,"#"),
$X$8,"#"),
$X$9,"#"),
$X$10,"#"),
$X$11,"#"),
$X$12,"#"),
$X$13,"#"),
$X$14,"#"),
$X$15,"#"),
$X$16,"#"),
$X$17,"#"),
$X$18,""),
$X$19,))</f>
        <v/>
      </c>
    </row>
  </sheetData>
  <mergeCells count="3">
    <mergeCell ref="A2:F2"/>
    <mergeCell ref="J1:U3"/>
    <mergeCell ref="A1:C1"/>
  </mergeCells>
  <phoneticPr fontId="4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540b103-531c-4071-bc41-ee9de9da1678" xsi:nil="true"/>
    <lcf76f155ced4ddcb4097134ff3c332f xmlns="0215cb6d-0ba2-4012-aee6-cf560b474031">
      <Terms xmlns="http://schemas.microsoft.com/office/infopath/2007/PartnerControls"/>
    </lcf76f155ced4ddcb4097134ff3c332f>
    <Presenter xmlns="0215cb6d-0ba2-4012-aee6-cf560b474031">
      <UserInfo>
        <DisplayName/>
        <AccountId xsi:nil="true"/>
        <AccountType/>
      </UserInfo>
    </Presenter>
    <k364dd65787945b1b8fa03b740d3b5c1 xmlns="0215cb6d-0ba2-4012-aee6-cf560b474031">
      <Terms xmlns="http://schemas.microsoft.com/office/infopath/2007/PartnerControls"/>
    </k364dd65787945b1b8fa03b740d3b5c1>
    <k4fe9ac83f574dfcbc66a1368949345d xmlns="0215cb6d-0ba2-4012-aee6-cf560b474031">
      <Terms xmlns="http://schemas.microsoft.com/office/infopath/2007/PartnerControls"/>
    </k4fe9ac83f574dfcbc66a1368949345d>
    <fab065f77d39491b8b38443af98baa87 xmlns="0215cb6d-0ba2-4012-aee6-cf560b474031">
      <Terms xmlns="http://schemas.microsoft.com/office/infopath/2007/PartnerControls"/>
    </fab065f77d39491b8b38443af98baa87>
    <e90518c7d7524341b9c7b4b90948fbcf xmlns="0215cb6d-0ba2-4012-aee6-cf560b474031">
      <Terms xmlns="http://schemas.microsoft.com/office/infopath/2007/PartnerControls"/>
    </e90518c7d7524341b9c7b4b90948fbcf>
    <o391b1178c7547af94c2d6249a71b796 xmlns="0215cb6d-0ba2-4012-aee6-cf560b474031">
      <Terms xmlns="http://schemas.microsoft.com/office/infopath/2007/PartnerControls"/>
    </o391b1178c7547af94c2d6249a71b796>
    <Content_x0020_Creation_x0020_Date xmlns="0215cb6d-0ba2-4012-aee6-cf560b474031" xsi:nil="true"/>
    <o25f3ecd6ae24cd4992b188ee74cf23a xmlns="0215cb6d-0ba2-4012-aee6-cf560b474031">
      <Terms xmlns="http://schemas.microsoft.com/office/infopath/2007/PartnerControls"/>
    </o25f3ecd6ae24cd4992b188ee74cf23a>
    <Content_x0020_Creator xmlns="0215cb6d-0ba2-4012-aee6-cf560b474031">
      <UserInfo>
        <DisplayName/>
        <AccountId xsi:nil="true"/>
        <AccountType/>
      </UserInfo>
    </Content_x0020_Creator>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FC6123F4EFC39468F1708E5D0D8403B" ma:contentTypeVersion="43" ma:contentTypeDescription="Create a new document." ma:contentTypeScope="" ma:versionID="9a7f5e8b27ebcb9979167ddf05e0cc2a">
  <xsd:schema xmlns:xsd="http://www.w3.org/2001/XMLSchema" xmlns:xs="http://www.w3.org/2001/XMLSchema" xmlns:p="http://schemas.microsoft.com/office/2006/metadata/properties" xmlns:ns2="0215cb6d-0ba2-4012-aee6-cf560b474031" xmlns:ns3="c540b103-531c-4071-bc41-ee9de9da1678" targetNamespace="http://schemas.microsoft.com/office/2006/metadata/properties" ma:root="true" ma:fieldsID="f9052a10ab3a2785b7d467853ad1c7fb" ns2:_="" ns3:_="">
    <xsd:import namespace="0215cb6d-0ba2-4012-aee6-cf560b474031"/>
    <xsd:import namespace="c540b103-531c-4071-bc41-ee9de9da1678"/>
    <xsd:element name="properties">
      <xsd:complexType>
        <xsd:sequence>
          <xsd:element name="documentManagement">
            <xsd:complexType>
              <xsd:all>
                <xsd:element ref="ns2:Content_x0020_Creator" minOccurs="0"/>
                <xsd:element ref="ns2:Content_x0020_Creation_x0020_Date" minOccurs="0"/>
                <xsd:element ref="ns2:Presenter" minOccurs="0"/>
                <xsd:element ref="ns2:MediaServiceFastMetadata" minOccurs="0"/>
                <xsd:element ref="ns2:fab065f77d39491b8b38443af98baa87" minOccurs="0"/>
                <xsd:element ref="ns2:o391b1178c7547af94c2d6249a71b796" minOccurs="0"/>
                <xsd:element ref="ns2:o25f3ecd6ae24cd4992b188ee74cf23a" minOccurs="0"/>
                <xsd:element ref="ns2:e90518c7d7524341b9c7b4b90948fbcf" minOccurs="0"/>
                <xsd:element ref="ns2:k4fe9ac83f574dfcbc66a1368949345d" minOccurs="0"/>
                <xsd:element ref="ns2:k364dd65787945b1b8fa03b740d3b5c1" minOccurs="0"/>
                <xsd:element ref="ns3:TaxCatchAll"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Metadata"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15cb6d-0ba2-4012-aee6-cf560b474031" elementFormDefault="qualified">
    <xsd:import namespace="http://schemas.microsoft.com/office/2006/documentManagement/types"/>
    <xsd:import namespace="http://schemas.microsoft.com/office/infopath/2007/PartnerControls"/>
    <xsd:element name="Content_x0020_Creator" ma:index="8" nillable="true" ma:displayName="Content Creator" ma:list="UserInfo" ma:SharePointGroup="0" ma:internalName="Content_x0020_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Creation_x0020_Date" ma:index="9" nillable="true" ma:displayName="Content Creation Date" ma:format="DateOnly" ma:internalName="Content_x0020_Creation_x0020_Date" ma:readOnly="false">
      <xsd:simpleType>
        <xsd:restriction base="dms:DateTime"/>
      </xsd:simpleType>
    </xsd:element>
    <xsd:element name="Presenter" ma:index="10" nillable="true" ma:displayName="Presenter" ma:format="Dropdown" ma:list="UserInfo" ma:SharePointGroup="0" ma:internalName="Presenter"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FastMetadata" ma:index="12" nillable="true" ma:displayName="MediaServiceFastMetadata" ma:hidden="true" ma:internalName="MediaServiceFastMetadata" ma:readOnly="true">
      <xsd:simpleType>
        <xsd:restriction base="dms:Note"/>
      </xsd:simpleType>
    </xsd:element>
    <xsd:element name="fab065f77d39491b8b38443af98baa87" ma:index="14" nillable="true" ma:taxonomy="true" ma:internalName="fab065f77d39491b8b38443af98baa87" ma:taxonomyFieldName="Application" ma:displayName="Application" ma:readOnly="false" ma:default="" ma:fieldId="{fab065f7-7d39-491b-8b38-443af98baa87}" ma:taxonomyMulti="true" ma:sspId="1d9a429b-995c-4f6c-829f-27b060a8fab7" ma:termSetId="74d0f33b-b65b-4b31-bf6a-f48c7b1ed2e0" ma:anchorId="a1919b70-3576-4098-8d75-c35f3c74aa93" ma:open="false" ma:isKeyword="false">
      <xsd:complexType>
        <xsd:sequence>
          <xsd:element ref="pc:Terms" minOccurs="0" maxOccurs="1"/>
        </xsd:sequence>
      </xsd:complexType>
    </xsd:element>
    <xsd:element name="o391b1178c7547af94c2d6249a71b796" ma:index="16" nillable="true" ma:taxonomy="true" ma:internalName="o391b1178c7547af94c2d6249a71b796" ma:taxonomyFieldName="Workflow" ma:displayName="Workflow" ma:readOnly="false" ma:default="" ma:fieldId="{8391b117-8c75-47af-94c2-d6249a71b796}" ma:taxonomyMulti="true" ma:sspId="1d9a429b-995c-4f6c-829f-27b060a8fab7" ma:termSetId="74d0f33b-b65b-4b31-bf6a-f48c7b1ed2e0" ma:anchorId="05d9031c-d714-48f1-b7f8-be550fd7533e" ma:open="false" ma:isKeyword="false">
      <xsd:complexType>
        <xsd:sequence>
          <xsd:element ref="pc:Terms" minOccurs="0" maxOccurs="1"/>
        </xsd:sequence>
      </xsd:complexType>
    </xsd:element>
    <xsd:element name="o25f3ecd6ae24cd4992b188ee74cf23a" ma:index="18" nillable="true" ma:taxonomy="true" ma:internalName="o25f3ecd6ae24cd4992b188ee74cf23a" ma:taxonomyFieldName="Document_x0020_Type" ma:displayName="Document Type" ma:readOnly="false" ma:default="" ma:fieldId="{825f3ecd-6ae2-4cd4-992b-188ee74cf23a}" ma:sspId="1d9a429b-995c-4f6c-829f-27b060a8fab7" ma:termSetId="74d0f33b-b65b-4b31-bf6a-f48c7b1ed2e0" ma:anchorId="9624e5a2-b6b3-458f-9e2e-30bf1d98c1e5" ma:open="false" ma:isKeyword="false">
      <xsd:complexType>
        <xsd:sequence>
          <xsd:element ref="pc:Terms" minOccurs="0" maxOccurs="1"/>
        </xsd:sequence>
      </xsd:complexType>
    </xsd:element>
    <xsd:element name="e90518c7d7524341b9c7b4b90948fbcf" ma:index="20" nillable="true" ma:taxonomy="true" ma:internalName="e90518c7d7524341b9c7b4b90948fbcf" ma:taxonomyFieldName="Product_x0020_Type" ma:displayName="Product Type" ma:readOnly="false" ma:default="" ma:fieldId="{e90518c7-d752-4341-b9c7-b4b90948fbcf}" ma:taxonomyMulti="true" ma:sspId="1d9a429b-995c-4f6c-829f-27b060a8fab7" ma:termSetId="74d0f33b-b65b-4b31-bf6a-f48c7b1ed2e0" ma:anchorId="133702d0-0a89-4403-b86a-ad0defe7cd3a" ma:open="false" ma:isKeyword="false">
      <xsd:complexType>
        <xsd:sequence>
          <xsd:element ref="pc:Terms" minOccurs="0" maxOccurs="1"/>
        </xsd:sequence>
      </xsd:complexType>
    </xsd:element>
    <xsd:element name="k4fe9ac83f574dfcbc66a1368949345d" ma:index="22" nillable="true" ma:taxonomy="true" ma:internalName="k4fe9ac83f574dfcbc66a1368949345d" ma:taxonomyFieldName="Product" ma:displayName="Product" ma:readOnly="false" ma:default="" ma:fieldId="{44fe9ac8-3f57-4dfc-bc66-a1368949345d}" ma:taxonomyMulti="true" ma:sspId="1d9a429b-995c-4f6c-829f-27b060a8fab7" ma:termSetId="74d0f33b-b65b-4b31-bf6a-f48c7b1ed2e0" ma:anchorId="5c34fe23-7ed5-4a4a-bb54-1120ee284e29" ma:open="false" ma:isKeyword="false">
      <xsd:complexType>
        <xsd:sequence>
          <xsd:element ref="pc:Terms" minOccurs="0" maxOccurs="1"/>
        </xsd:sequence>
      </xsd:complexType>
    </xsd:element>
    <xsd:element name="k364dd65787945b1b8fa03b740d3b5c1" ma:index="24" nillable="true" ma:taxonomy="true" ma:internalName="k364dd65787945b1b8fa03b740d3b5c1" ma:taxonomyFieldName="Sector" ma:displayName="Sector" ma:readOnly="false" ma:default="" ma:fieldId="{4364dd65-7879-45b1-b8fa-03b740d3b5c1}" ma:taxonomyMulti="true" ma:sspId="1d9a429b-995c-4f6c-829f-27b060a8fab7" ma:termSetId="74d0f33b-b65b-4b31-bf6a-f48c7b1ed2e0" ma:anchorId="d45370e2-00d1-4df4-8fcb-3a592e4bd923" ma:open="false" ma:isKeyword="false">
      <xsd:complexType>
        <xsd:sequence>
          <xsd:element ref="pc:Terms" minOccurs="0" maxOccurs="1"/>
        </xsd:sequence>
      </xsd:complexType>
    </xsd:element>
    <xsd:element name="MediaServiceDateTaken" ma:index="26" nillable="true" ma:displayName="MediaServiceDateTaken" ma:hidden="true" ma:internalName="MediaServiceDateTake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MediaServiceAutoTags" ma:index="28" nillable="true" ma:displayName="Tags" ma:hidden="true" ma:internalName="MediaServiceAutoTags" ma:readOnly="true">
      <xsd:simpleType>
        <xsd:restriction base="dms:Text"/>
      </xsd:simpleType>
    </xsd:element>
    <xsd:element name="MediaServiceOCR" ma:index="29" nillable="true" ma:displayName="Extracted Text" ma:hidden="true" ma:internalName="MediaServiceOCR" ma:readOnly="true">
      <xsd:simpleType>
        <xsd:restriction base="dms:Note"/>
      </xsd:simpleType>
    </xsd:element>
    <xsd:element name="MediaServiceGenerationTime" ma:index="30" nillable="true" ma:displayName="MediaServiceGenerationTime" ma:hidden="true" ma:internalName="MediaServiceGenerationTime" ma:readOnly="true">
      <xsd:simpleType>
        <xsd:restriction base="dms:Text"/>
      </xsd:simpleType>
    </xsd:element>
    <xsd:element name="MediaServiceEventHashCode" ma:index="31" nillable="true" ma:displayName="MediaServiceEventHashCode" ma:hidden="true" ma:internalName="MediaServiceEventHashCode" ma:readOnly="true">
      <xsd:simpleType>
        <xsd:restriction base="dms:Text"/>
      </xsd:simpleType>
    </xsd:element>
    <xsd:element name="MediaServiceMetadata" ma:index="34" nillable="true" ma:displayName="MediaServiceMetadata" ma:hidden="true" ma:internalName="MediaServiceMetadata" ma:readOnly="true">
      <xsd:simpleType>
        <xsd:restriction base="dms:Note"/>
      </xsd:simpleType>
    </xsd:element>
    <xsd:element name="lcf76f155ced4ddcb4097134ff3c332f" ma:index="35" nillable="true" ma:taxonomy="true" ma:internalName="lcf76f155ced4ddcb4097134ff3c332f" ma:taxonomyFieldName="MediaServiceImageTags" ma:displayName="Image Tags" ma:readOnly="false" ma:fieldId="{5cf76f15-5ced-4ddc-b409-7134ff3c332f}" ma:taxonomyMulti="true" ma:sspId="1d9a429b-995c-4f6c-829f-27b060a8fab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6" nillable="true" ma:displayName="MediaServiceObjectDetectorVersions" ma:hidden="true" ma:indexed="true" ma:internalName="MediaServiceObjectDetectorVersions" ma:readOnly="true">
      <xsd:simpleType>
        <xsd:restriction base="dms:Text"/>
      </xsd:simpleType>
    </xsd:element>
    <xsd:element name="MediaServiceSearchProperties" ma:index="3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40b103-531c-4071-bc41-ee9de9da1678"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ac08f335-e727-4a73-bfa0-fd9b295f5b70}" ma:internalName="TaxCatchAll" ma:readOnly="false" ma:showField="CatchAllData" ma:web="c540b103-531c-4071-bc41-ee9de9da1678">
      <xsd:complexType>
        <xsd:complexContent>
          <xsd:extension base="dms:MultiChoiceLookup">
            <xsd:sequence>
              <xsd:element name="Value" type="dms:Lookup" maxOccurs="unbounded" minOccurs="0" nillable="true"/>
            </xsd:sequence>
          </xsd:extension>
        </xsd:complexContent>
      </xsd:complexType>
    </xsd:element>
    <xsd:element name="SharedWithUsers" ma:index="32"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9B69E3-4455-4871-9DA5-ABB80E906D42}">
  <ds:schemaRefs>
    <ds:schemaRef ds:uri="http://schemas.microsoft.com/sharepoint/v3/contenttype/forms"/>
  </ds:schemaRefs>
</ds:datastoreItem>
</file>

<file path=customXml/itemProps2.xml><?xml version="1.0" encoding="utf-8"?>
<ds:datastoreItem xmlns:ds="http://schemas.openxmlformats.org/officeDocument/2006/customXml" ds:itemID="{854BC358-F724-402D-8914-5C9C341201D3}">
  <ds:schemaRefs>
    <ds:schemaRef ds:uri="c540b103-531c-4071-bc41-ee9de9da1678"/>
    <ds:schemaRef ds:uri="http://schemas.microsoft.com/office/2006/metadata/properties"/>
    <ds:schemaRef ds:uri="http://purl.org/dc/terms/"/>
    <ds:schemaRef ds:uri="http://purl.org/dc/dcmitype/"/>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0215cb6d-0ba2-4012-aee6-cf560b474031"/>
    <ds:schemaRef ds:uri="http://purl.org/dc/elements/1.1/"/>
  </ds:schemaRefs>
</ds:datastoreItem>
</file>

<file path=customXml/itemProps3.xml><?xml version="1.0" encoding="utf-8"?>
<ds:datastoreItem xmlns:ds="http://schemas.openxmlformats.org/officeDocument/2006/customXml" ds:itemID="{1B520446-9FD2-4039-9530-B25E5AB741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15cb6d-0ba2-4012-aee6-cf560b474031"/>
    <ds:schemaRef ds:uri="c540b103-531c-4071-bc41-ee9de9da16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440</vt:i4>
      </vt:variant>
    </vt:vector>
  </HeadingPairs>
  <TitlesOfParts>
    <vt:vector size="449" baseType="lpstr">
      <vt:lpstr>Customer Info</vt:lpstr>
      <vt:lpstr>Probes and Primers</vt:lpstr>
      <vt:lpstr>Scorpions Primers</vt:lpstr>
      <vt:lpstr>ValuMix for qPCR</vt:lpstr>
      <vt:lpstr>ValuMix for SNP</vt:lpstr>
      <vt:lpstr>Custom Oligos</vt:lpstr>
      <vt:lpstr>Lists</vt:lpstr>
      <vt:lpstr>D</vt:lpstr>
      <vt:lpstr>F</vt:lpstr>
      <vt:lpstr>Beacons_3</vt:lpstr>
      <vt:lpstr>Beacons_5</vt:lpstr>
      <vt:lpstr>Beacons_Conc</vt:lpstr>
      <vt:lpstr>Beacons_Purif</vt:lpstr>
      <vt:lpstr>Beacons_Scale</vt:lpstr>
      <vt:lpstr>Beacons5TAM</vt:lpstr>
      <vt:lpstr>BeaconsCFG540</vt:lpstr>
      <vt:lpstr>BeaconsCFO560</vt:lpstr>
      <vt:lpstr>BeaconsCFR590</vt:lpstr>
      <vt:lpstr>BeaconsCFR610</vt:lpstr>
      <vt:lpstr>BeaconsCFR635</vt:lpstr>
      <vt:lpstr>BeaconsCIV550</vt:lpstr>
      <vt:lpstr>BeaconsCy3</vt:lpstr>
      <vt:lpstr>BeaconsCy5</vt:lpstr>
      <vt:lpstr>BeaconsFAM</vt:lpstr>
      <vt:lpstr>BeaconsHEX</vt:lpstr>
      <vt:lpstr>BeaconsQ570</vt:lpstr>
      <vt:lpstr>BeaconsQ670</vt:lpstr>
      <vt:lpstr>BeaconsQ705</vt:lpstr>
      <vt:lpstr>BeaconsTET</vt:lpstr>
      <vt:lpstr>BeaconsTJOE</vt:lpstr>
      <vt:lpstr>BeaconsTROX</vt:lpstr>
      <vt:lpstr>BHQ__5TAMRA_BHQ2_D_Longmer</vt:lpstr>
      <vt:lpstr>BHQ__5TAMRA_BHQ2_D_Scale</vt:lpstr>
      <vt:lpstr>BHQ__CALFluorGold540_BHQ1_D_Longmer</vt:lpstr>
      <vt:lpstr>BHQ__CALFluorGold540_BHQ1_D_Scale</vt:lpstr>
      <vt:lpstr>BHQ__CALFluorOrange560_BHQ1_D_Longmer</vt:lpstr>
      <vt:lpstr>BHQ__CALFluorOrange560_BHQ1_D_Scale</vt:lpstr>
      <vt:lpstr>BHQ__CALFluorRed590_BHQ2_D_Longmer</vt:lpstr>
      <vt:lpstr>BHQ__CALFluorRed590_BHQ2_D_Scale</vt:lpstr>
      <vt:lpstr>BHQ__CALFluorRed610_BHQ2_D_Longmer</vt:lpstr>
      <vt:lpstr>BHQ__CALFluorRed610_BHQ2_D_Scale</vt:lpstr>
      <vt:lpstr>BHQ__CALFluorRed635_BHQ2_D_Longmer</vt:lpstr>
      <vt:lpstr>BHQ__CALFluorRed635_BHQ2_D_Scale</vt:lpstr>
      <vt:lpstr>BHQ__CIV550_BHQ1_D_Longmer</vt:lpstr>
      <vt:lpstr>BHQ__CIV550_BHQ1_D_Scale</vt:lpstr>
      <vt:lpstr>BHQ__CIV550_BHQ2_D_Longmer</vt:lpstr>
      <vt:lpstr>BHQ__CIV550_BHQ2_D_Scale</vt:lpstr>
      <vt:lpstr>BHQ__CIV550_TAMRA_D_Longmer</vt:lpstr>
      <vt:lpstr>BHQ__CIV550_TAMRA_D_Scale</vt:lpstr>
      <vt:lpstr>BHQ__Cy3_BHQ2_D_Longmer</vt:lpstr>
      <vt:lpstr>BHQ__Cy3_BHQ2_D_Scale</vt:lpstr>
      <vt:lpstr>BHQ__Cy5_BHQ2_D_Longmer</vt:lpstr>
      <vt:lpstr>BHQ__Cy5_BHQ2_D_Scale</vt:lpstr>
      <vt:lpstr>BHQ__FAM_BHQ1_D_Longmer</vt:lpstr>
      <vt:lpstr>BHQ__FAM_BHQ1_D_Scale</vt:lpstr>
      <vt:lpstr>BHQ__FAM_BHQ1_R_Longmer</vt:lpstr>
      <vt:lpstr>BHQ__FAM_BHQ1_R_Scale</vt:lpstr>
      <vt:lpstr>BHQ__FAM_SpacerC3_D_Longmer</vt:lpstr>
      <vt:lpstr>BHQ__FAM_SpacerC3_D_Scale</vt:lpstr>
      <vt:lpstr>BHQ__FAM_TAMRA_D_Longmer</vt:lpstr>
      <vt:lpstr>BHQ__FAM_TAMRA_D_Scale</vt:lpstr>
      <vt:lpstr>BHQ__HEX_BHQ1_D_Longmer</vt:lpstr>
      <vt:lpstr>BHQ__HEX_BHQ1_D_Scale</vt:lpstr>
      <vt:lpstr>BHQ__Quasar570_BHQ2_D_Longmer</vt:lpstr>
      <vt:lpstr>BHQ__Quasar570_BHQ2_D_Scale</vt:lpstr>
      <vt:lpstr>BHQ__Quasar670_BHQ2_D_Longmer</vt:lpstr>
      <vt:lpstr>BHQ__Quasar670_BHQ2_D_Scale</vt:lpstr>
      <vt:lpstr>BHQ__Quasar670_BHQ3_D_Longmer</vt:lpstr>
      <vt:lpstr>BHQ__Quasar670_BHQ3_D_Scale</vt:lpstr>
      <vt:lpstr>BHQ__Quasar705_BHQ2_D_Longmer</vt:lpstr>
      <vt:lpstr>BHQ__Quasar705_BHQ2_D_Scale</vt:lpstr>
      <vt:lpstr>BHQ__Quasar705_BHQ3_D_Longmer</vt:lpstr>
      <vt:lpstr>BHQ__Quasar705_BHQ3_D_Scale</vt:lpstr>
      <vt:lpstr>BHQ__TET_BHQ1_D_Longmer</vt:lpstr>
      <vt:lpstr>BHQ__TET_BHQ1_D_Scale</vt:lpstr>
      <vt:lpstr>BHQ__TET_TAMRA_D_Longmer</vt:lpstr>
      <vt:lpstr>BHQ__TET_TAMRA_D_Scale</vt:lpstr>
      <vt:lpstr>BHQ__TJOE_BHQ1_D_Longmer</vt:lpstr>
      <vt:lpstr>BHQ__TJOE_BHQ1_D_Scale</vt:lpstr>
      <vt:lpstr>BHQ__TROX_BHQ2_D_Longmer</vt:lpstr>
      <vt:lpstr>BHQ__TROX_BHQ2_D_Scale</vt:lpstr>
      <vt:lpstr>BHQ_3</vt:lpstr>
      <vt:lpstr>BHQ_5</vt:lpstr>
      <vt:lpstr>BHQ_Conc</vt:lpstr>
      <vt:lpstr>BHQ_Purif</vt:lpstr>
      <vt:lpstr>BHQ_Purif2</vt:lpstr>
      <vt:lpstr>BHQ_Scale</vt:lpstr>
      <vt:lpstr>BHQ5TAM</vt:lpstr>
      <vt:lpstr>BHQCFG540</vt:lpstr>
      <vt:lpstr>BHQCFO560</vt:lpstr>
      <vt:lpstr>BHQCFR590</vt:lpstr>
      <vt:lpstr>BHQCFR610</vt:lpstr>
      <vt:lpstr>BHQCFR635</vt:lpstr>
      <vt:lpstr>BHQCIV550</vt:lpstr>
      <vt:lpstr>BHQCy3</vt:lpstr>
      <vt:lpstr>BHQCy5</vt:lpstr>
      <vt:lpstr>BHQFAM</vt:lpstr>
      <vt:lpstr>BHQHEX</vt:lpstr>
      <vt:lpstr>BHQnova__CALFluorGold540_BHQ1nova_D_Longmer</vt:lpstr>
      <vt:lpstr>BHQnova__CALFluorGold540_BHQ1nova_D_Scale</vt:lpstr>
      <vt:lpstr>BHQnova__CALFluorOrange560_BHQ1nova_D_Longmer</vt:lpstr>
      <vt:lpstr>BHQnova__CALFluorOrange560_BHQ1nova_D_Scale</vt:lpstr>
      <vt:lpstr>BHQnova__FAM_BHQ1nova_D_Longmer</vt:lpstr>
      <vt:lpstr>BHQnova__FAM_BHQ1nova_D_Scale</vt:lpstr>
      <vt:lpstr>BHQnova__HEX_BHQ1nova_D_Longmer</vt:lpstr>
      <vt:lpstr>BHQnova__HEX_BHQ1nova_D_Scale</vt:lpstr>
      <vt:lpstr>BHQnova__TET_BHQ1nova_D_Longmer</vt:lpstr>
      <vt:lpstr>BHQnova__TET_BHQ1nova_D_Scale</vt:lpstr>
      <vt:lpstr>BHQnova_3</vt:lpstr>
      <vt:lpstr>BHQnova_5</vt:lpstr>
      <vt:lpstr>BHQnova_Conc</vt:lpstr>
      <vt:lpstr>BHQnova_Purif</vt:lpstr>
      <vt:lpstr>BHQnova_Scale</vt:lpstr>
      <vt:lpstr>BHQnovaCFG540</vt:lpstr>
      <vt:lpstr>BHQnovaCFO560</vt:lpstr>
      <vt:lpstr>BHQnovaFAM</vt:lpstr>
      <vt:lpstr>BHQnovaHEX</vt:lpstr>
      <vt:lpstr>BHQnovaTET</vt:lpstr>
      <vt:lpstr>BHQplus__CALFluorGold540_BHQ1plus_R_Longmer</vt:lpstr>
      <vt:lpstr>BHQplus__CALFluorGold540_BHQ1plus_R_Scale</vt:lpstr>
      <vt:lpstr>BHQplus__CALFluorOrange560_BHQ1plus_R_Longmer</vt:lpstr>
      <vt:lpstr>BHQplus__CALFluorOrange560_BHQ1plus_R_Scale</vt:lpstr>
      <vt:lpstr>BHQplus__CALFluorRed610_BHQ2plus_R_Longmer</vt:lpstr>
      <vt:lpstr>BHQplus__CALFluorRed610_BHQ2plus_R_Scale</vt:lpstr>
      <vt:lpstr>BHQplus__CIV550_BHQ1plus_R_Longmer</vt:lpstr>
      <vt:lpstr>BHQplus__CIV550_BHQ1plus_R_Scale</vt:lpstr>
      <vt:lpstr>BHQplus__CIV550_BHQ2plus_R_Longmer</vt:lpstr>
      <vt:lpstr>BHQplus__CIV550_BHQ2plus_R_Scale</vt:lpstr>
      <vt:lpstr>BHQplus__FAM_BHQ1plus_R_Longmer</vt:lpstr>
      <vt:lpstr>BHQplus__FAM_BHQ1plus_R_Scale</vt:lpstr>
      <vt:lpstr>BHQplus__HEX_BHQ1plus_R_Longmer</vt:lpstr>
      <vt:lpstr>BHQplus__HEX_BHQ1plus_R_Scale</vt:lpstr>
      <vt:lpstr>BHQplus__Quasar670_BHQ2plus_R_Longmer</vt:lpstr>
      <vt:lpstr>BHQplus__Quasar670_BHQ2plus_R_Scale</vt:lpstr>
      <vt:lpstr>BHQplus__TET_BHQ1plus_R_Longmer</vt:lpstr>
      <vt:lpstr>BHQplus__TET_BHQ1plus_R_Scale</vt:lpstr>
      <vt:lpstr>BHQplus_3</vt:lpstr>
      <vt:lpstr>BHQplus_5</vt:lpstr>
      <vt:lpstr>BHQplus_Conc</vt:lpstr>
      <vt:lpstr>BHQplus_Purif</vt:lpstr>
      <vt:lpstr>BHQplus_Scale</vt:lpstr>
      <vt:lpstr>BHQplusCFG540</vt:lpstr>
      <vt:lpstr>BHQplusCFO560</vt:lpstr>
      <vt:lpstr>BHQplusCFR610</vt:lpstr>
      <vt:lpstr>BHQplusCIV550</vt:lpstr>
      <vt:lpstr>BHQplusFAM</vt:lpstr>
      <vt:lpstr>BHQplusHEX</vt:lpstr>
      <vt:lpstr>BHQplusQ670</vt:lpstr>
      <vt:lpstr>BHQplusTET</vt:lpstr>
      <vt:lpstr>BHQQ570</vt:lpstr>
      <vt:lpstr>BHQQ670</vt:lpstr>
      <vt:lpstr>BHQQ705</vt:lpstr>
      <vt:lpstr>BHQTET</vt:lpstr>
      <vt:lpstr>BHQTJOE</vt:lpstr>
      <vt:lpstr>BHQTROX</vt:lpstr>
      <vt:lpstr>Diluent</vt:lpstr>
      <vt:lpstr>DiluentMGB</vt:lpstr>
      <vt:lpstr>Format</vt:lpstr>
      <vt:lpstr>LNA__5TAMRA_BHQ2_D_Longmer</vt:lpstr>
      <vt:lpstr>LNA__5TAMRA_BHQ2_D_Scale</vt:lpstr>
      <vt:lpstr>LNA__CALFluorGold540_BHQ1_D_Longmer</vt:lpstr>
      <vt:lpstr>LNA__CALFluorGold540_BHQ1_D_Scale</vt:lpstr>
      <vt:lpstr>LNA__CALFluorOrange560_BHQ1_D_Longmer</vt:lpstr>
      <vt:lpstr>LNA__CALFluorOrange560_BHQ1_D_Scale</vt:lpstr>
      <vt:lpstr>LNA__CALFluorRed590_BHQ2_D_Longmer</vt:lpstr>
      <vt:lpstr>LNA__CALFluorRed590_BHQ2_D_Scale</vt:lpstr>
      <vt:lpstr>LNA__CALFluorRed610_BHQ2_D_Longmer</vt:lpstr>
      <vt:lpstr>LNA__CALFluorRed610_BHQ2_D_Scale</vt:lpstr>
      <vt:lpstr>LNA__CALFluorRed635_BHQ2_D_Longmer</vt:lpstr>
      <vt:lpstr>LNA__CALFluorRed635_BHQ2_D_Scale</vt:lpstr>
      <vt:lpstr>LNA__CIV550_BHQ1_D_Longmer</vt:lpstr>
      <vt:lpstr>LNA__CIV550_BHQ1_D_Scale</vt:lpstr>
      <vt:lpstr>LNA__Cy3_BHQ2_D_Longmer</vt:lpstr>
      <vt:lpstr>LNA__Cy3_BHQ2_D_Scale</vt:lpstr>
      <vt:lpstr>LNA__Cy5_BHQ2_D_Longmer</vt:lpstr>
      <vt:lpstr>LNA__Cy5_BHQ2_D_Scale</vt:lpstr>
      <vt:lpstr>LNA__FAM_BHQ1_D_Longmer</vt:lpstr>
      <vt:lpstr>LNA__FAM_BHQ1_D_Scale</vt:lpstr>
      <vt:lpstr>LNA__FAM_SpacerC3_D_Longmer</vt:lpstr>
      <vt:lpstr>LNA__FAM_SpacerC3_D_Scale</vt:lpstr>
      <vt:lpstr>LNA__HEX_BHQ1_D_Longmer</vt:lpstr>
      <vt:lpstr>LNA__HEX_BHQ1_D_Scale</vt:lpstr>
      <vt:lpstr>LNA__Quasar570_BHQ2_D_Longmer</vt:lpstr>
      <vt:lpstr>LNA__Quasar570_BHQ2_D_Scale</vt:lpstr>
      <vt:lpstr>LNA__Quasar670_BHQ2_D_Longmer</vt:lpstr>
      <vt:lpstr>LNA__Quasar670_BHQ2_D_Scale</vt:lpstr>
      <vt:lpstr>LNA__Quasar670_BHQ3_D_Longmer</vt:lpstr>
      <vt:lpstr>LNA__Quasar670_BHQ3_D_Scale</vt:lpstr>
      <vt:lpstr>LNA__Quasar705_BHQ2_D_Longmer</vt:lpstr>
      <vt:lpstr>LNA__Quasar705_BHQ2_D_Scale</vt:lpstr>
      <vt:lpstr>LNA__Quasar705_BHQ3_D_Longmer</vt:lpstr>
      <vt:lpstr>LNA__Quasar705_BHQ3_D_Scale</vt:lpstr>
      <vt:lpstr>LNA__TET_BHQ1_D_Longmer</vt:lpstr>
      <vt:lpstr>LNA__TET_BHQ1_D_Scale</vt:lpstr>
      <vt:lpstr>LNA__TJOE_BHQ1_D_Longmer</vt:lpstr>
      <vt:lpstr>LNA__TJOE_BHQ1_D_Scale</vt:lpstr>
      <vt:lpstr>LNA__TROX_BHQ2_D_Longmer</vt:lpstr>
      <vt:lpstr>LNA__TROX_BHQ2_D_Scale</vt:lpstr>
      <vt:lpstr>LNA_3</vt:lpstr>
      <vt:lpstr>LNA_5</vt:lpstr>
      <vt:lpstr>LNA_Conc</vt:lpstr>
      <vt:lpstr>LNA_Purif</vt:lpstr>
      <vt:lpstr>LNA_Scale</vt:lpstr>
      <vt:lpstr>LNA5TAM</vt:lpstr>
      <vt:lpstr>LNACFG540</vt:lpstr>
      <vt:lpstr>LNACFO560</vt:lpstr>
      <vt:lpstr>LNACFR590</vt:lpstr>
      <vt:lpstr>LNACFR610</vt:lpstr>
      <vt:lpstr>LNACFR635</vt:lpstr>
      <vt:lpstr>LNACIV550</vt:lpstr>
      <vt:lpstr>LNACy3</vt:lpstr>
      <vt:lpstr>LNACy5</vt:lpstr>
      <vt:lpstr>LNAFAM</vt:lpstr>
      <vt:lpstr>LNAHEX</vt:lpstr>
      <vt:lpstr>LNAQ570</vt:lpstr>
      <vt:lpstr>LNAQ670</vt:lpstr>
      <vt:lpstr>LNAQ705</vt:lpstr>
      <vt:lpstr>LNATET</vt:lpstr>
      <vt:lpstr>LNATJOE</vt:lpstr>
      <vt:lpstr>LNATROX</vt:lpstr>
      <vt:lpstr>MGB__CALFluorGold540_MGBEDQ_R_Longmer</vt:lpstr>
      <vt:lpstr>MGB__CALFluorGold540_MGBEDQ_R_Scale</vt:lpstr>
      <vt:lpstr>MGB__CALFluorOrange560_MGBEDQ_R_Longmer</vt:lpstr>
      <vt:lpstr>MGB__CALFluorOrange560_MGBEDQ_R_Scale</vt:lpstr>
      <vt:lpstr>MGB__CIV550_MGBEDQ_R_Longmer</vt:lpstr>
      <vt:lpstr>MGB__CIV550_MGBEDQ_R_Scale</vt:lpstr>
      <vt:lpstr>MGB__FAM_MGBEDQ_R_Longmer</vt:lpstr>
      <vt:lpstr>MGB__FAM_MGBEDQ_R_Scale</vt:lpstr>
      <vt:lpstr>MGB__HEX_MGBEDQ_R_Longmer</vt:lpstr>
      <vt:lpstr>MGB__HEX_MGBEDQ_R_Scale</vt:lpstr>
      <vt:lpstr>MGB__TET_MGBEDQ_R_Longmer</vt:lpstr>
      <vt:lpstr>MGB__TET_MGBEDQ_R_Scale</vt:lpstr>
      <vt:lpstr>MGB_3</vt:lpstr>
      <vt:lpstr>MGB_5</vt:lpstr>
      <vt:lpstr>MGB_Conc</vt:lpstr>
      <vt:lpstr>MGB_Purif</vt:lpstr>
      <vt:lpstr>MGB_Scale</vt:lpstr>
      <vt:lpstr>MGBCFG540</vt:lpstr>
      <vt:lpstr>MGBCFO560</vt:lpstr>
      <vt:lpstr>MGBCIV550</vt:lpstr>
      <vt:lpstr>MGBFAM</vt:lpstr>
      <vt:lpstr>MGBHEX</vt:lpstr>
      <vt:lpstr>MGBTET</vt:lpstr>
      <vt:lpstr>MinMaxConc_10</vt:lpstr>
      <vt:lpstr>MinMaxConc_100</vt:lpstr>
      <vt:lpstr>MinMaxConc_12</vt:lpstr>
      <vt:lpstr>MinMaxConc_15</vt:lpstr>
      <vt:lpstr>MinMaxConc_2</vt:lpstr>
      <vt:lpstr>MinMaxConc_20</vt:lpstr>
      <vt:lpstr>MinMaxConc_200</vt:lpstr>
      <vt:lpstr>MinMaxConc_25</vt:lpstr>
      <vt:lpstr>MinMaxConc_250</vt:lpstr>
      <vt:lpstr>MinMaxConc_3</vt:lpstr>
      <vt:lpstr>MinMaxConc_30</vt:lpstr>
      <vt:lpstr>MinMaxConc_300</vt:lpstr>
      <vt:lpstr>MinMaxConc_35</vt:lpstr>
      <vt:lpstr>MinMaxConc_40</vt:lpstr>
      <vt:lpstr>MinMaxConc_400</vt:lpstr>
      <vt:lpstr>MinMaxConc_45</vt:lpstr>
      <vt:lpstr>MinMaxConc_5</vt:lpstr>
      <vt:lpstr>MinMaxConc_50</vt:lpstr>
      <vt:lpstr>MinMaxConc_60</vt:lpstr>
      <vt:lpstr>MinMaxConc_75</vt:lpstr>
      <vt:lpstr>MinMaxConc_80</vt:lpstr>
      <vt:lpstr>Molecular_Beacon__5TAMRA_BHQ2_D_Longmer</vt:lpstr>
      <vt:lpstr>Molecular_Beacon__5TAMRA_BHQ2_D_Scale</vt:lpstr>
      <vt:lpstr>Molecular_Beacon__5TAMRA_Dabcyl_D_Longmer</vt:lpstr>
      <vt:lpstr>Molecular_Beacon__5TAMRA_Dabcyl_D_Scale</vt:lpstr>
      <vt:lpstr>Molecular_Beacon__CALFluorGold540_BHQ1_D_Longmer</vt:lpstr>
      <vt:lpstr>Molecular_Beacon__CALFluorGold540_BHQ1_D_Scale</vt:lpstr>
      <vt:lpstr>Molecular_Beacon__CALFluorGold540_Dabcyl_D_Longmer</vt:lpstr>
      <vt:lpstr>Molecular_Beacon__CALFluorGold540_Dabcyl_D_Scale</vt:lpstr>
      <vt:lpstr>Molecular_Beacon__CALFluorOrange560_BHQ1_D_Longmer</vt:lpstr>
      <vt:lpstr>Molecular_Beacon__CALFluorOrange560_BHQ1_D_Scale</vt:lpstr>
      <vt:lpstr>Molecular_Beacon__CALFluorOrange560_Dabcyl_D_Longmer</vt:lpstr>
      <vt:lpstr>Molecular_Beacon__CALFluorOrange560_Dabcyl_D_Scale</vt:lpstr>
      <vt:lpstr>Molecular_Beacon__CALFluorRed590_BHQ2_D_Longmer</vt:lpstr>
      <vt:lpstr>Molecular_Beacon__CALFluorRed590_BHQ2_D_Scale</vt:lpstr>
      <vt:lpstr>Molecular_Beacon__CALFluorRed610_BHQ2_D_Longmer</vt:lpstr>
      <vt:lpstr>Molecular_Beacon__CALFluorRed610_BHQ2_D_Scale</vt:lpstr>
      <vt:lpstr>Molecular_Beacon__CALFluorRed610_Dabcyl_D_Longmer</vt:lpstr>
      <vt:lpstr>Molecular_Beacon__CALFluorRed610_Dabcyl_D_Scale</vt:lpstr>
      <vt:lpstr>Molecular_Beacon__CALFluorRed635_BHQ2_D_Longmer</vt:lpstr>
      <vt:lpstr>Molecular_Beacon__CALFluorRed635_BHQ2_D_Scale</vt:lpstr>
      <vt:lpstr>Molecular_Beacon__CIV550_BHQ1_D_Longmer</vt:lpstr>
      <vt:lpstr>Molecular_Beacon__CIV550_BHQ1_D_Scale</vt:lpstr>
      <vt:lpstr>Molecular_Beacon__CIV550_Dabcyl_D_Longmer</vt:lpstr>
      <vt:lpstr>Molecular_Beacon__CIV550_Dabcyl_D_Scale</vt:lpstr>
      <vt:lpstr>Molecular_Beacon__Cy3_BHQ2_D_Longmer</vt:lpstr>
      <vt:lpstr>Molecular_Beacon__Cy3_BHQ2_D_Scale</vt:lpstr>
      <vt:lpstr>Molecular_Beacon__Cy5_BHQ2_D_Longmer</vt:lpstr>
      <vt:lpstr>Molecular_Beacon__Cy5_BHQ2_D_Scale</vt:lpstr>
      <vt:lpstr>Molecular_Beacon__FAM_BHQ1_D_Longmer</vt:lpstr>
      <vt:lpstr>Molecular_Beacon__FAM_BHQ1_D_Scale</vt:lpstr>
      <vt:lpstr>Molecular_Beacon__FAM_Dabcyl_D_Longmer</vt:lpstr>
      <vt:lpstr>Molecular_Beacon__FAM_Dabcyl_D_Scale</vt:lpstr>
      <vt:lpstr>Molecular_Beacon__HEX_BHQ1_D_Longmer</vt:lpstr>
      <vt:lpstr>Molecular_Beacon__HEX_BHQ1_D_Scale</vt:lpstr>
      <vt:lpstr>Molecular_Beacon__HEX_Dabcyl_D_Longmer</vt:lpstr>
      <vt:lpstr>Molecular_Beacon__HEX_Dabcyl_D_Scale</vt:lpstr>
      <vt:lpstr>Molecular_Beacon__Quasar570_BHQ2_D_Longmer</vt:lpstr>
      <vt:lpstr>Molecular_Beacon__Quasar570_BHQ2_D_Scale</vt:lpstr>
      <vt:lpstr>Molecular_Beacon__Quasar570_Dabcyl_D_Longmer</vt:lpstr>
      <vt:lpstr>Molecular_Beacon__Quasar570_Dabcyl_D_Scale</vt:lpstr>
      <vt:lpstr>Molecular_Beacon__Quasar670_BHQ2_D_Longmer</vt:lpstr>
      <vt:lpstr>Molecular_Beacon__Quasar670_BHQ2_D_Scale</vt:lpstr>
      <vt:lpstr>Molecular_Beacon__Quasar705_BHQ2_D_Longmer</vt:lpstr>
      <vt:lpstr>Molecular_Beacon__Quasar705_BHQ2_D_Scale</vt:lpstr>
      <vt:lpstr>Molecular_Beacon__TET_BHQ1_D_Longmer</vt:lpstr>
      <vt:lpstr>Molecular_Beacon__TET_BHQ1_D_Scale</vt:lpstr>
      <vt:lpstr>Molecular_Beacon__TET_Dabcyl_D_Longmer</vt:lpstr>
      <vt:lpstr>Molecular_Beacon__TET_Dabcyl_D_Scale</vt:lpstr>
      <vt:lpstr>Molecular_Beacon__TJOE_BHQ1_D_Longmer</vt:lpstr>
      <vt:lpstr>Molecular_Beacon__TJOE_BHQ1_D_Scale</vt:lpstr>
      <vt:lpstr>Molecular_Beacon__TJOE_Dabcyl_D_Longmer</vt:lpstr>
      <vt:lpstr>Molecular_Beacon__TJOE_Dabcyl_D_Scale</vt:lpstr>
      <vt:lpstr>Molecular_Beacon__TROX_BHQ2_D_Longmer</vt:lpstr>
      <vt:lpstr>Molecular_Beacon__TROX_BHQ2_D_Scale</vt:lpstr>
      <vt:lpstr>Molecular_Beacon__TROX_Dabcyl_D_Longmer</vt:lpstr>
      <vt:lpstr>Molecular_Beacon__TROX_Dabcyl_D_Scale</vt:lpstr>
      <vt:lpstr>Oligo_3</vt:lpstr>
      <vt:lpstr>Oligo_5</vt:lpstr>
      <vt:lpstr>Oligo_Conc</vt:lpstr>
      <vt:lpstr>Oligo_Purif</vt:lpstr>
      <vt:lpstr>Oligo_Scale</vt:lpstr>
      <vt:lpstr>Primers____AX_Longmer</vt:lpstr>
      <vt:lpstr>Primers____AX_Scale</vt:lpstr>
      <vt:lpstr>Primers____Dua_Longmer</vt:lpstr>
      <vt:lpstr>Primers____Dua_Scale</vt:lpstr>
      <vt:lpstr>Primers____RP_Longmer</vt:lpstr>
      <vt:lpstr>Primers____RP_Scale</vt:lpstr>
      <vt:lpstr>Primers____RPC_Longmer</vt:lpstr>
      <vt:lpstr>Primers____RPC_Scale</vt:lpstr>
      <vt:lpstr>Primers____Sal_Longmer</vt:lpstr>
      <vt:lpstr>Primers____Sal_Scale</vt:lpstr>
      <vt:lpstr>Primers__AminoC12__AX_Longmer</vt:lpstr>
      <vt:lpstr>Primers__AminoC12__AX_Scale</vt:lpstr>
      <vt:lpstr>Primers__AminoC12__Dua_Longmer</vt:lpstr>
      <vt:lpstr>Primers__AminoC12__Dua_Scale</vt:lpstr>
      <vt:lpstr>Primers__AminoC12__RP_Longmer</vt:lpstr>
      <vt:lpstr>Primers__AminoC12__RP_Scale</vt:lpstr>
      <vt:lpstr>Primers__AminoC12__RPC_Longmer</vt:lpstr>
      <vt:lpstr>Primers__AminoC12__RPC_Scale</vt:lpstr>
      <vt:lpstr>Primers__AminoC12__Sal_Longmer</vt:lpstr>
      <vt:lpstr>Primers__AminoC12__Sal_Scale</vt:lpstr>
      <vt:lpstr>Primers__AminoC6__AX_Longmer</vt:lpstr>
      <vt:lpstr>Primers__AminoC6__AX_Scale</vt:lpstr>
      <vt:lpstr>Primers__AminoC6__Dua_Longmer</vt:lpstr>
      <vt:lpstr>Primers__AminoC6__Dua_Scale</vt:lpstr>
      <vt:lpstr>Primers__AminoC6__RP_Longmer</vt:lpstr>
      <vt:lpstr>Primers__AminoC6__RP_Scale</vt:lpstr>
      <vt:lpstr>Primers__AminoC6__RPC_Longmer</vt:lpstr>
      <vt:lpstr>Primers__AminoC6__RPC_Scale</vt:lpstr>
      <vt:lpstr>Primers__AminoC6__Sal_Longmer</vt:lpstr>
      <vt:lpstr>Primers__AminoC6__Sal_Scale</vt:lpstr>
      <vt:lpstr>Primers__Biotin__AX_Longmer</vt:lpstr>
      <vt:lpstr>Primers__Biotin__AX_Scale</vt:lpstr>
      <vt:lpstr>Primers__Biotin__Dua_Longmer</vt:lpstr>
      <vt:lpstr>Primers__Biotin__Dua_Scale</vt:lpstr>
      <vt:lpstr>Primers__Biotin__RP_Longmer</vt:lpstr>
      <vt:lpstr>Primers__Biotin__RP_Scale</vt:lpstr>
      <vt:lpstr>Primers__Biotin__RPC_Longmer</vt:lpstr>
      <vt:lpstr>Primers__Biotin__RPC_Scale</vt:lpstr>
      <vt:lpstr>Primers__Biotin__Sal_Longmer</vt:lpstr>
      <vt:lpstr>Primers__Biotin__Sal_Scale</vt:lpstr>
      <vt:lpstr>Primers__Phos__AX_Longmer</vt:lpstr>
      <vt:lpstr>Primers__Phos__AX_Scale</vt:lpstr>
      <vt:lpstr>Primers__Phos__Dua_Longmer</vt:lpstr>
      <vt:lpstr>Primers__Phos__Dua_Scale</vt:lpstr>
      <vt:lpstr>Primers__Phos__RP_Longmer</vt:lpstr>
      <vt:lpstr>Primers__Phos__RP_Scale</vt:lpstr>
      <vt:lpstr>Primers__Phos__RPC_Longmer</vt:lpstr>
      <vt:lpstr>Primers__Phos__RPC_Scale</vt:lpstr>
      <vt:lpstr>Primers__Phos__Sal_Longmer</vt:lpstr>
      <vt:lpstr>Primers__Phos__Sal_Scale</vt:lpstr>
      <vt:lpstr>Primers_5</vt:lpstr>
      <vt:lpstr>Primers_Conc</vt:lpstr>
      <vt:lpstr>Primers_Purif</vt:lpstr>
      <vt:lpstr>Primers_Scale</vt:lpstr>
      <vt:lpstr>Probes_Data</vt:lpstr>
      <vt:lpstr>Product_Family</vt:lpstr>
      <vt:lpstr>qPCR_MinMaxConc_.5</vt:lpstr>
      <vt:lpstr>qPCR_MinMaxConc_20</vt:lpstr>
      <vt:lpstr>qPCR_MinMaxConc_5</vt:lpstr>
      <vt:lpstr>Scorp_CFG540</vt:lpstr>
      <vt:lpstr>Scorp_CFO560</vt:lpstr>
      <vt:lpstr>Scorp_CFR590</vt:lpstr>
      <vt:lpstr>Scorp_CFR610</vt:lpstr>
      <vt:lpstr>Scorp_CFR635</vt:lpstr>
      <vt:lpstr>Scorp_FAM</vt:lpstr>
      <vt:lpstr>Scorp_Q570</vt:lpstr>
      <vt:lpstr>Scorp_Q670</vt:lpstr>
      <vt:lpstr>Scorp_Q705</vt:lpstr>
      <vt:lpstr>Scorp_TAM</vt:lpstr>
      <vt:lpstr>Scorpion_5TAMRA_BHQ2_Longmer</vt:lpstr>
      <vt:lpstr>Scorpion_5TAMRA_BHQ2_Scale</vt:lpstr>
      <vt:lpstr>Scorpion_CALFluorGold540_BHQ1_Longmer</vt:lpstr>
      <vt:lpstr>Scorpion_CALFluorGold540_BHQ1_Scale</vt:lpstr>
      <vt:lpstr>Scorpion_CALFluorOrange560_BHQ1_Longmer</vt:lpstr>
      <vt:lpstr>Scorpion_CALFluorOrange560_BHQ1_Scale</vt:lpstr>
      <vt:lpstr>Scorpion_CALFluorRed590_BHQ2_Longmer</vt:lpstr>
      <vt:lpstr>Scorpion_CALFluorRed590_BHQ2_Scale</vt:lpstr>
      <vt:lpstr>Scorpion_CALFluorRed610_BHQ2_Longmer</vt:lpstr>
      <vt:lpstr>Scorpion_CALFluorRed610_BHQ2_Scale</vt:lpstr>
      <vt:lpstr>Scorpion_CALFluorRed635_BHQ2_Longmer</vt:lpstr>
      <vt:lpstr>Scorpion_CALFluorRed635_BHQ2_Scale</vt:lpstr>
      <vt:lpstr>Scorpion_FAM_BHQ1_Longmer</vt:lpstr>
      <vt:lpstr>Scorpion_FAM_BHQ1_Scale</vt:lpstr>
      <vt:lpstr>Scorpion_Quasar570_BHQ2_Longmer</vt:lpstr>
      <vt:lpstr>Scorpion_Quasar570_BHQ2_Scale</vt:lpstr>
      <vt:lpstr>Scorpion_Quasar670_BHQ2_Longmer</vt:lpstr>
      <vt:lpstr>Scorpion_Quasar670_BHQ2_Scale</vt:lpstr>
      <vt:lpstr>Scorpion_Quasar705_BHQ2_Longmer</vt:lpstr>
      <vt:lpstr>Scorpion_Quasar705_BHQ2_Scale</vt:lpstr>
      <vt:lpstr>SNP_MinMaxConc_12</vt:lpstr>
      <vt:lpstr>SNP_MinMaxConc_2</vt:lpstr>
      <vt:lpstr>SNP_MinMaxConc_5</vt:lpstr>
      <vt:lpstr>tblSynScale</vt:lpstr>
      <vt:lpstr>ValuMix_CFG540</vt:lpstr>
      <vt:lpstr>ValuMix_CFO560</vt:lpstr>
      <vt:lpstr>ValuMix_CFR610</vt:lpstr>
      <vt:lpstr>ValuMix_CIV550</vt:lpstr>
      <vt:lpstr>ValuMix_FAM</vt:lpstr>
      <vt:lpstr>ValuMix_HEX</vt:lpstr>
      <vt:lpstr>ValuMix_Quasar670</vt:lpstr>
      <vt:lpstr>ValuMix_TET</vt:lpstr>
      <vt:lpstr>ValuMixqPCR_CALFluorGold540_BHQ1_Scale</vt:lpstr>
      <vt:lpstr>ValuMixqPCR_CALFluorGold540_BHQ1plus_Scale</vt:lpstr>
      <vt:lpstr>ValuMixqPCR_CALFluorGold540_MGBEDQ_Scale</vt:lpstr>
      <vt:lpstr>ValuMixqPCR_CALFluorOrange560_BHQ1_Scale</vt:lpstr>
      <vt:lpstr>ValuMixqPCR_CALFluorOrange560_BHQ1plus_Scale</vt:lpstr>
      <vt:lpstr>ValuMixqPCR_CALFluorOrange560_MGBEDQ_Scale</vt:lpstr>
      <vt:lpstr>ValuMixqPCR_CALFluorRed610_BHQ2_Scale</vt:lpstr>
      <vt:lpstr>ValuMixqPCR_CALFluorRed610_BHQ2plus_Scale</vt:lpstr>
      <vt:lpstr>ValuMixqPCR_CIV550_BHQ1_Scale</vt:lpstr>
      <vt:lpstr>ValuMixqPCR_CIV550_BHQ1plus_Scale</vt:lpstr>
      <vt:lpstr>ValuMixqPCR_CIV550_MGBEDQ_Scale</vt:lpstr>
      <vt:lpstr>ValuMixqPCR_FAM_BHQ1_Scale</vt:lpstr>
      <vt:lpstr>ValuMixqPCR_FAM_BHQ1plus_Scale</vt:lpstr>
      <vt:lpstr>ValuMixqPCR_FAM_MGBEDQ_Scale</vt:lpstr>
      <vt:lpstr>ValuMixqPCR_FAM_SpacerC3_Scale</vt:lpstr>
      <vt:lpstr>ValuMixqPCR_HEX_BHQ1_Scale</vt:lpstr>
      <vt:lpstr>ValuMixqPCR_HEX_BHQ1plus_Scale</vt:lpstr>
      <vt:lpstr>ValuMixqPCR_HEX_MGBEDQ_Scale</vt:lpstr>
      <vt:lpstr>ValuMixqPCR_Quasar670_BHQ2_Scale</vt:lpstr>
      <vt:lpstr>ValuMixqPCR_Quasar670_BHQ2plus_Scale</vt:lpstr>
      <vt:lpstr>ValuMixqPCR_TET_BHQ1_Scale</vt:lpstr>
      <vt:lpstr>ValuMixqPCR_TET_BHQ1plus_Scale</vt:lpstr>
      <vt:lpstr>ValuMixqPCR_TET_MGBEDQ_Scale</vt:lpstr>
    </vt:vector>
  </TitlesOfParts>
  <Manager/>
  <Company>LGC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 Heinz</dc:creator>
  <cp:keywords/>
  <dc:description/>
  <cp:lastModifiedBy>Masahiro Yamashita</cp:lastModifiedBy>
  <cp:revision/>
  <dcterms:created xsi:type="dcterms:W3CDTF">2023-08-07T16:53:49Z</dcterms:created>
  <dcterms:modified xsi:type="dcterms:W3CDTF">2024-12-03T01:11:24Z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0x0101006FC6123F4EFC39468F1708E5D0D8403B</vt:lpwstr>
  </property>
</Properties>
</file>